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ganacb\Desktop\"/>
    </mc:Choice>
  </mc:AlternateContent>
  <xr:revisionPtr revIDLastSave="0" documentId="8_{44C58B17-2A07-4232-8FBA-DE75F8236910}" xr6:coauthVersionLast="47" xr6:coauthVersionMax="47" xr10:uidLastSave="{00000000-0000-0000-0000-000000000000}"/>
  <bookViews>
    <workbookView xWindow="6315" yWindow="1335" windowWidth="28800" windowHeight="15435" activeTab="4" xr2:uid="{00000000-000D-0000-FFFF-FFFF00000000}"/>
  </bookViews>
  <sheets>
    <sheet name="bilanca EUR" sheetId="14" r:id="rId1"/>
    <sheet name="prihodi" sheetId="4" r:id="rId2"/>
    <sheet name="rashodi-opći dio" sheetId="12" r:id="rId3"/>
    <sheet name="račun financiranja" sheetId="13" r:id="rId4"/>
    <sheet name="posebni dio" sheetId="1" r:id="rId5"/>
  </sheets>
  <definedNames>
    <definedName name="_xlnm._FilterDatabase" localSheetId="4" hidden="1">'posebni dio'!$A$1:$A$1052</definedName>
    <definedName name="_xlnm._FilterDatabase" localSheetId="2" hidden="1">'rashodi-opći dio'!#REF!</definedName>
    <definedName name="_xlnm.Print_Titles" localSheetId="4">'posebni dio'!$2:$2</definedName>
    <definedName name="_xlnm.Print_Titles" localSheetId="3">'račun financiranja'!$2:$2</definedName>
    <definedName name="_xlnm.Print_Titles" localSheetId="2">'rashodi-opći dio'!$2:$2</definedName>
    <definedName name="_xlnm.Print_Area" localSheetId="0">'bilanca EUR'!$A$1:$I$28</definedName>
    <definedName name="_xlnm.Print_Area" localSheetId="4">'posebni dio'!$A$1:$F$495</definedName>
    <definedName name="_xlnm.Print_Area" localSheetId="1">prihodi!$A$1:$J$41</definedName>
    <definedName name="_xlnm.Print_Area" localSheetId="3">'račun financiranja'!$A$1:$I$15</definedName>
    <definedName name="_xlnm.Print_Area" localSheetId="2">'rashodi-opći dio'!$A$1:$I$84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2" l="1"/>
  <c r="H35" i="12"/>
  <c r="H36" i="12"/>
  <c r="G35" i="12"/>
  <c r="F35" i="12"/>
  <c r="E261" i="1"/>
  <c r="D260" i="1"/>
  <c r="C260" i="1"/>
  <c r="D404" i="1"/>
  <c r="C404" i="1"/>
  <c r="E406" i="1"/>
  <c r="D112" i="1" l="1"/>
  <c r="C112" i="1"/>
  <c r="E115" i="1"/>
  <c r="C104" i="1" l="1"/>
  <c r="E107" i="1"/>
  <c r="D106" i="1"/>
  <c r="C106" i="1"/>
  <c r="D102" i="1"/>
  <c r="C102" i="1"/>
  <c r="D104" i="1"/>
  <c r="E95" i="1"/>
  <c r="E97" i="1"/>
  <c r="E100" i="1"/>
  <c r="E101" i="1"/>
  <c r="E103" i="1"/>
  <c r="E105" i="1"/>
  <c r="D99" i="1"/>
  <c r="D98" i="1" s="1"/>
  <c r="D96" i="1"/>
  <c r="D94" i="1"/>
  <c r="C99" i="1"/>
  <c r="C96" i="1"/>
  <c r="C94" i="1"/>
  <c r="C98" i="1" l="1"/>
  <c r="E98" i="1" s="1"/>
  <c r="E106" i="1"/>
  <c r="E99" i="1"/>
  <c r="E104" i="1"/>
  <c r="E94" i="1"/>
  <c r="D93" i="1"/>
  <c r="C93" i="1"/>
  <c r="E102" i="1"/>
  <c r="E96" i="1"/>
  <c r="D92" i="1" l="1"/>
  <c r="D91" i="1" s="1"/>
  <c r="C92" i="1"/>
  <c r="E93" i="1"/>
  <c r="C91" i="1" l="1"/>
  <c r="E91" i="1" s="1"/>
  <c r="E92" i="1"/>
  <c r="G5" i="4" l="1"/>
  <c r="I6" i="4"/>
  <c r="I7" i="4"/>
  <c r="H6" i="4"/>
  <c r="G6" i="4"/>
  <c r="E150" i="1"/>
  <c r="H4" i="13" l="1"/>
  <c r="H11" i="13"/>
  <c r="H9" i="13"/>
  <c r="G8" i="4"/>
  <c r="E255" i="1"/>
  <c r="E484" i="1"/>
  <c r="D297" i="1" l="1"/>
  <c r="C297" i="1"/>
  <c r="E298" i="1"/>
  <c r="F298" i="1" s="1"/>
  <c r="E412" i="1"/>
  <c r="F412" i="1" s="1"/>
  <c r="D411" i="1"/>
  <c r="C411" i="1"/>
  <c r="C410" i="1" s="1"/>
  <c r="E405" i="1"/>
  <c r="F405" i="1" s="1"/>
  <c r="D403" i="1"/>
  <c r="C403" i="1"/>
  <c r="E297" i="1" l="1"/>
  <c r="E411" i="1"/>
  <c r="F411" i="1" s="1"/>
  <c r="D410" i="1"/>
  <c r="E410" i="1" s="1"/>
  <c r="F410" i="1" s="1"/>
  <c r="E403" i="1"/>
  <c r="F403" i="1" s="1"/>
  <c r="E404" i="1"/>
  <c r="F404" i="1" s="1"/>
  <c r="G23" i="14" l="1"/>
  <c r="H21" i="14"/>
  <c r="H20" i="14"/>
  <c r="H14" i="4" l="1"/>
  <c r="H12" i="4"/>
  <c r="H9" i="4"/>
  <c r="H82" i="12"/>
  <c r="G81" i="12"/>
  <c r="F81" i="12"/>
  <c r="C85" i="1"/>
  <c r="H81" i="12" l="1"/>
  <c r="E262" i="1"/>
  <c r="D259" i="1"/>
  <c r="C259" i="1"/>
  <c r="E259" i="1" l="1"/>
  <c r="E260" i="1"/>
  <c r="E495" i="1" l="1"/>
  <c r="F495" i="1" s="1"/>
  <c r="E494" i="1"/>
  <c r="F494" i="1" s="1"/>
  <c r="E493" i="1"/>
  <c r="F493" i="1" s="1"/>
  <c r="E492" i="1"/>
  <c r="F492" i="1" s="1"/>
  <c r="E491" i="1"/>
  <c r="F491" i="1" s="1"/>
  <c r="E487" i="1"/>
  <c r="F487" i="1" s="1"/>
  <c r="F484" i="1"/>
  <c r="E481" i="1"/>
  <c r="F481" i="1" s="1"/>
  <c r="E478" i="1"/>
  <c r="E477" i="1"/>
  <c r="F477" i="1" s="1"/>
  <c r="E476" i="1"/>
  <c r="F476" i="1" s="1"/>
  <c r="E475" i="1"/>
  <c r="F475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5" i="1"/>
  <c r="F465" i="1" s="1"/>
  <c r="E464" i="1"/>
  <c r="F464" i="1" s="1"/>
  <c r="E463" i="1"/>
  <c r="F463" i="1" s="1"/>
  <c r="E462" i="1"/>
  <c r="F462" i="1" s="1"/>
  <c r="E460" i="1"/>
  <c r="F460" i="1" s="1"/>
  <c r="E459" i="1"/>
  <c r="F459" i="1" s="1"/>
  <c r="E458" i="1"/>
  <c r="F458" i="1" s="1"/>
  <c r="E457" i="1"/>
  <c r="F457" i="1" s="1"/>
  <c r="E454" i="1"/>
  <c r="F454" i="1" s="1"/>
  <c r="E452" i="1"/>
  <c r="F452" i="1" s="1"/>
  <c r="E450" i="1"/>
  <c r="F450" i="1" s="1"/>
  <c r="E449" i="1"/>
  <c r="F449" i="1" s="1"/>
  <c r="E448" i="1"/>
  <c r="F448" i="1" s="1"/>
  <c r="E441" i="1"/>
  <c r="F441" i="1" s="1"/>
  <c r="E435" i="1"/>
  <c r="F435" i="1" s="1"/>
  <c r="E429" i="1"/>
  <c r="F429" i="1" s="1"/>
  <c r="E428" i="1"/>
  <c r="E422" i="1"/>
  <c r="F422" i="1" s="1"/>
  <c r="E419" i="1"/>
  <c r="F419" i="1" s="1"/>
  <c r="E418" i="1"/>
  <c r="F418" i="1" s="1"/>
  <c r="E409" i="1"/>
  <c r="E399" i="1"/>
  <c r="F399" i="1" s="1"/>
  <c r="E396" i="1"/>
  <c r="F396" i="1" s="1"/>
  <c r="E390" i="1"/>
  <c r="F390" i="1" s="1"/>
  <c r="E384" i="1"/>
  <c r="F384" i="1" s="1"/>
  <c r="E382" i="1"/>
  <c r="F382" i="1" s="1"/>
  <c r="E379" i="1"/>
  <c r="F379" i="1" s="1"/>
  <c r="E373" i="1"/>
  <c r="F373" i="1" s="1"/>
  <c r="E367" i="1"/>
  <c r="F367" i="1" s="1"/>
  <c r="E366" i="1"/>
  <c r="F366" i="1" s="1"/>
  <c r="E363" i="1"/>
  <c r="F363" i="1" s="1"/>
  <c r="E360" i="1"/>
  <c r="F360" i="1" s="1"/>
  <c r="E359" i="1"/>
  <c r="F359" i="1" s="1"/>
  <c r="E357" i="1"/>
  <c r="F357" i="1" s="1"/>
  <c r="E351" i="1"/>
  <c r="F351" i="1" s="1"/>
  <c r="E345" i="1"/>
  <c r="F345" i="1" s="1"/>
  <c r="E343" i="1"/>
  <c r="F343" i="1" s="1"/>
  <c r="E342" i="1"/>
  <c r="F342" i="1" s="1"/>
  <c r="E339" i="1"/>
  <c r="F339" i="1" s="1"/>
  <c r="E336" i="1"/>
  <c r="F336" i="1" s="1"/>
  <c r="E335" i="1"/>
  <c r="F335" i="1" s="1"/>
  <c r="E334" i="1"/>
  <c r="F334" i="1" s="1"/>
  <c r="E332" i="1"/>
  <c r="F332" i="1" s="1"/>
  <c r="E326" i="1"/>
  <c r="F326" i="1" s="1"/>
  <c r="E318" i="1"/>
  <c r="F318" i="1" s="1"/>
  <c r="E317" i="1"/>
  <c r="F317" i="1" s="1"/>
  <c r="E314" i="1"/>
  <c r="F314" i="1" s="1"/>
  <c r="E312" i="1"/>
  <c r="F312" i="1" s="1"/>
  <c r="E309" i="1"/>
  <c r="F309" i="1" s="1"/>
  <c r="E307" i="1"/>
  <c r="F307" i="1" s="1"/>
  <c r="E306" i="1"/>
  <c r="F306" i="1" s="1"/>
  <c r="E305" i="1"/>
  <c r="F305" i="1" s="1"/>
  <c r="E299" i="1"/>
  <c r="E292" i="1"/>
  <c r="F292" i="1" s="1"/>
  <c r="E289" i="1"/>
  <c r="E288" i="1"/>
  <c r="E282" i="1"/>
  <c r="E276" i="1"/>
  <c r="E274" i="1"/>
  <c r="F274" i="1" s="1"/>
  <c r="E271" i="1"/>
  <c r="E270" i="1"/>
  <c r="E267" i="1"/>
  <c r="F267" i="1" s="1"/>
  <c r="E265" i="1"/>
  <c r="E249" i="1"/>
  <c r="F249" i="1" s="1"/>
  <c r="E243" i="1"/>
  <c r="F243" i="1" s="1"/>
  <c r="E241" i="1"/>
  <c r="F241" i="1" s="1"/>
  <c r="E239" i="1"/>
  <c r="F239" i="1" s="1"/>
  <c r="E236" i="1"/>
  <c r="F236" i="1" s="1"/>
  <c r="E234" i="1"/>
  <c r="F234" i="1" s="1"/>
  <c r="E228" i="1"/>
  <c r="F228" i="1" s="1"/>
  <c r="E225" i="1"/>
  <c r="F225" i="1" s="1"/>
  <c r="E219" i="1"/>
  <c r="F219" i="1" s="1"/>
  <c r="E213" i="1"/>
  <c r="F213" i="1" s="1"/>
  <c r="E207" i="1"/>
  <c r="F207" i="1" s="1"/>
  <c r="E205" i="1"/>
  <c r="E202" i="1"/>
  <c r="E201" i="1"/>
  <c r="F201" i="1" s="1"/>
  <c r="E198" i="1"/>
  <c r="F198" i="1" s="1"/>
  <c r="E192" i="1"/>
  <c r="F192" i="1" s="1"/>
  <c r="E189" i="1"/>
  <c r="E186" i="1"/>
  <c r="F186" i="1" s="1"/>
  <c r="E180" i="1"/>
  <c r="E178" i="1"/>
  <c r="E175" i="1"/>
  <c r="E174" i="1"/>
  <c r="E171" i="1"/>
  <c r="F171" i="1" s="1"/>
  <c r="E165" i="1"/>
  <c r="E164" i="1"/>
  <c r="F164" i="1" s="1"/>
  <c r="E161" i="1"/>
  <c r="F161" i="1" s="1"/>
  <c r="E158" i="1"/>
  <c r="F158" i="1" s="1"/>
  <c r="E156" i="1"/>
  <c r="F156" i="1" s="1"/>
  <c r="F150" i="1"/>
  <c r="E149" i="1"/>
  <c r="E146" i="1"/>
  <c r="F146" i="1" s="1"/>
  <c r="E140" i="1"/>
  <c r="F140" i="1" s="1"/>
  <c r="E139" i="1"/>
  <c r="F139" i="1" s="1"/>
  <c r="E133" i="1"/>
  <c r="F133" i="1" s="1"/>
  <c r="E130" i="1"/>
  <c r="F130" i="1" s="1"/>
  <c r="E122" i="1"/>
  <c r="F122" i="1" s="1"/>
  <c r="E116" i="1"/>
  <c r="F116" i="1" s="1"/>
  <c r="E114" i="1"/>
  <c r="F114" i="1" s="1"/>
  <c r="E113" i="1"/>
  <c r="F113" i="1" s="1"/>
  <c r="E89" i="1"/>
  <c r="F89" i="1" s="1"/>
  <c r="E87" i="1"/>
  <c r="F87" i="1" s="1"/>
  <c r="E86" i="1"/>
  <c r="F86" i="1" s="1"/>
  <c r="E82" i="1"/>
  <c r="F82" i="1" s="1"/>
  <c r="E81" i="1"/>
  <c r="F81" i="1" s="1"/>
  <c r="E80" i="1"/>
  <c r="F80" i="1" s="1"/>
  <c r="E79" i="1"/>
  <c r="F79" i="1" s="1"/>
  <c r="E78" i="1"/>
  <c r="F78" i="1" s="1"/>
  <c r="E76" i="1"/>
  <c r="F76" i="1" s="1"/>
  <c r="E75" i="1"/>
  <c r="F75" i="1" s="1"/>
  <c r="E74" i="1"/>
  <c r="E72" i="1"/>
  <c r="E71" i="1"/>
  <c r="E70" i="1"/>
  <c r="E67" i="1"/>
  <c r="F67" i="1" s="1"/>
  <c r="E65" i="1"/>
  <c r="F65" i="1" s="1"/>
  <c r="E63" i="1"/>
  <c r="F63" i="1" s="1"/>
  <c r="E62" i="1"/>
  <c r="F62" i="1" s="1"/>
  <c r="E61" i="1"/>
  <c r="E55" i="1"/>
  <c r="F55" i="1" s="1"/>
  <c r="E52" i="1"/>
  <c r="F52" i="1" s="1"/>
  <c r="E51" i="1"/>
  <c r="F51" i="1" s="1"/>
  <c r="E50" i="1"/>
  <c r="F50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29" i="1"/>
  <c r="F29" i="1" s="1"/>
  <c r="E28" i="1"/>
  <c r="F28" i="1" s="1"/>
  <c r="E27" i="1"/>
  <c r="F27" i="1" s="1"/>
  <c r="E26" i="1"/>
  <c r="F26" i="1" s="1"/>
  <c r="E25" i="1"/>
  <c r="F25" i="1" s="1"/>
  <c r="E23" i="1"/>
  <c r="F23" i="1" s="1"/>
  <c r="E22" i="1"/>
  <c r="F22" i="1" s="1"/>
  <c r="E21" i="1"/>
  <c r="F21" i="1" s="1"/>
  <c r="E20" i="1"/>
  <c r="F20" i="1" s="1"/>
  <c r="E17" i="1"/>
  <c r="F17" i="1" s="1"/>
  <c r="E15" i="1"/>
  <c r="F15" i="1" s="1"/>
  <c r="E13" i="1"/>
  <c r="F13" i="1" s="1"/>
  <c r="E12" i="1"/>
  <c r="F12" i="1" s="1"/>
  <c r="E11" i="1"/>
  <c r="F11" i="1" s="1"/>
  <c r="C408" i="1"/>
  <c r="D408" i="1"/>
  <c r="D358" i="1"/>
  <c r="C358" i="1"/>
  <c r="D313" i="1"/>
  <c r="C313" i="1"/>
  <c r="D185" i="1"/>
  <c r="C185" i="1"/>
  <c r="D69" i="1"/>
  <c r="C69" i="1"/>
  <c r="D85" i="1"/>
  <c r="H12" i="13"/>
  <c r="H15" i="13"/>
  <c r="H14" i="13"/>
  <c r="H13" i="13"/>
  <c r="H10" i="13"/>
  <c r="H8" i="13"/>
  <c r="H7" i="13"/>
  <c r="H6" i="13"/>
  <c r="I6" i="13" s="1"/>
  <c r="H5" i="13"/>
  <c r="I4" i="13"/>
  <c r="I9" i="13"/>
  <c r="I8" i="13"/>
  <c r="I7" i="13"/>
  <c r="H84" i="12"/>
  <c r="I84" i="12" s="1"/>
  <c r="H80" i="12"/>
  <c r="I80" i="12" s="1"/>
  <c r="H79" i="12"/>
  <c r="H78" i="12"/>
  <c r="I78" i="12" s="1"/>
  <c r="H77" i="12"/>
  <c r="I77" i="12" s="1"/>
  <c r="H76" i="12"/>
  <c r="I76" i="12" s="1"/>
  <c r="H72" i="12"/>
  <c r="I72" i="12" s="1"/>
  <c r="H71" i="12"/>
  <c r="I71" i="12" s="1"/>
  <c r="H69" i="12"/>
  <c r="I69" i="12" s="1"/>
  <c r="H68" i="12"/>
  <c r="I68" i="12" s="1"/>
  <c r="H66" i="12"/>
  <c r="I66" i="12" s="1"/>
  <c r="H63" i="12"/>
  <c r="I63" i="12" s="1"/>
  <c r="H60" i="12"/>
  <c r="I60" i="12" s="1"/>
  <c r="H59" i="12"/>
  <c r="I59" i="12" s="1"/>
  <c r="H56" i="12"/>
  <c r="I56" i="12" s="1"/>
  <c r="H55" i="12"/>
  <c r="I55" i="12" s="1"/>
  <c r="H54" i="12"/>
  <c r="I54" i="12" s="1"/>
  <c r="H52" i="12"/>
  <c r="I52" i="12" s="1"/>
  <c r="H49" i="12"/>
  <c r="I49" i="12" s="1"/>
  <c r="H48" i="12"/>
  <c r="I48" i="12" s="1"/>
  <c r="H47" i="12"/>
  <c r="I47" i="12" s="1"/>
  <c r="H44" i="12"/>
  <c r="I44" i="12" s="1"/>
  <c r="H43" i="12"/>
  <c r="I43" i="12" s="1"/>
  <c r="H42" i="12"/>
  <c r="I42" i="12" s="1"/>
  <c r="H41" i="12"/>
  <c r="I41" i="12" s="1"/>
  <c r="H40" i="12"/>
  <c r="I40" i="12" s="1"/>
  <c r="H39" i="12"/>
  <c r="I39" i="12" s="1"/>
  <c r="H38" i="12"/>
  <c r="I38" i="12" s="1"/>
  <c r="H34" i="12"/>
  <c r="I34" i="12" s="1"/>
  <c r="H33" i="12"/>
  <c r="I33" i="12" s="1"/>
  <c r="H32" i="12"/>
  <c r="I32" i="12" s="1"/>
  <c r="H31" i="12"/>
  <c r="I31" i="12" s="1"/>
  <c r="H30" i="12"/>
  <c r="I30" i="12" s="1"/>
  <c r="H29" i="12"/>
  <c r="I29" i="12" s="1"/>
  <c r="H28" i="12"/>
  <c r="I28" i="12" s="1"/>
  <c r="H27" i="12"/>
  <c r="I27" i="12" s="1"/>
  <c r="H26" i="12"/>
  <c r="I26" i="12" s="1"/>
  <c r="H24" i="12"/>
  <c r="I24" i="12" s="1"/>
  <c r="H23" i="12"/>
  <c r="I23" i="12" s="1"/>
  <c r="H22" i="12"/>
  <c r="I22" i="12" s="1"/>
  <c r="H21" i="12"/>
  <c r="I21" i="12" s="1"/>
  <c r="H20" i="12"/>
  <c r="I20" i="12" s="1"/>
  <c r="H18" i="12"/>
  <c r="I18" i="12" s="1"/>
  <c r="H17" i="12"/>
  <c r="I17" i="12" s="1"/>
  <c r="H16" i="12"/>
  <c r="I16" i="12" s="1"/>
  <c r="H15" i="12"/>
  <c r="I15" i="12" s="1"/>
  <c r="H12" i="12"/>
  <c r="I12" i="12" s="1"/>
  <c r="H10" i="12"/>
  <c r="I10" i="12" s="1"/>
  <c r="H8" i="12"/>
  <c r="I8" i="12" s="1"/>
  <c r="H7" i="12"/>
  <c r="I7" i="12" s="1"/>
  <c r="H6" i="12"/>
  <c r="I6" i="12" s="1"/>
  <c r="H8" i="4"/>
  <c r="I8" i="4" s="1"/>
  <c r="I40" i="4"/>
  <c r="I35" i="4"/>
  <c r="J35" i="4" s="1"/>
  <c r="I32" i="4"/>
  <c r="J32" i="4" s="1"/>
  <c r="I31" i="4"/>
  <c r="J31" i="4" s="1"/>
  <c r="I28" i="4"/>
  <c r="J28" i="4" s="1"/>
  <c r="I26" i="4"/>
  <c r="J26" i="4" s="1"/>
  <c r="I23" i="4"/>
  <c r="J23" i="4" s="1"/>
  <c r="I21" i="4"/>
  <c r="J21" i="4" s="1"/>
  <c r="I20" i="4"/>
  <c r="J20" i="4" s="1"/>
  <c r="I19" i="4"/>
  <c r="J19" i="4" s="1"/>
  <c r="I18" i="4"/>
  <c r="J18" i="4" s="1"/>
  <c r="I15" i="4"/>
  <c r="J15" i="4" s="1"/>
  <c r="I13" i="4"/>
  <c r="J13" i="4" s="1"/>
  <c r="I10" i="4"/>
  <c r="F23" i="14"/>
  <c r="H23" i="14" s="1"/>
  <c r="G22" i="14"/>
  <c r="F22" i="14"/>
  <c r="H22" i="14" s="1"/>
  <c r="F478" i="1" l="1"/>
  <c r="F299" i="1"/>
  <c r="F255" i="1"/>
  <c r="F288" i="1"/>
  <c r="F282" i="1"/>
  <c r="F178" i="1"/>
  <c r="F165" i="1"/>
  <c r="F409" i="1"/>
  <c r="I5" i="13"/>
  <c r="J10" i="4"/>
  <c r="E185" i="1"/>
  <c r="F185" i="1" s="1"/>
  <c r="E112" i="1"/>
  <c r="F112" i="1" s="1"/>
  <c r="F74" i="1"/>
  <c r="F72" i="1"/>
  <c r="F71" i="1"/>
  <c r="F70" i="1"/>
  <c r="F61" i="1"/>
  <c r="E69" i="1"/>
  <c r="F69" i="1" s="1"/>
  <c r="E358" i="1"/>
  <c r="F358" i="1" s="1"/>
  <c r="F276" i="1"/>
  <c r="F265" i="1"/>
  <c r="F270" i="1"/>
  <c r="F271" i="1"/>
  <c r="F289" i="1"/>
  <c r="F205" i="1"/>
  <c r="F202" i="1"/>
  <c r="F189" i="1"/>
  <c r="F180" i="1"/>
  <c r="F175" i="1"/>
  <c r="F174" i="1"/>
  <c r="F149" i="1"/>
  <c r="E408" i="1"/>
  <c r="F408" i="1" s="1"/>
  <c r="E85" i="1"/>
  <c r="F85" i="1" s="1"/>
  <c r="E313" i="1"/>
  <c r="F313" i="1" s="1"/>
  <c r="I22" i="14"/>
  <c r="I23" i="14"/>
  <c r="G14" i="4"/>
  <c r="I14" i="4" s="1"/>
  <c r="J14" i="4" s="1"/>
  <c r="G12" i="4"/>
  <c r="I12" i="4" s="1"/>
  <c r="J12" i="4" s="1"/>
  <c r="H39" i="4"/>
  <c r="H38" i="4" s="1"/>
  <c r="H37" i="4" s="1"/>
  <c r="G10" i="14" s="1"/>
  <c r="H34" i="4"/>
  <c r="H33" i="4" s="1"/>
  <c r="H30" i="4"/>
  <c r="H29" i="4" s="1"/>
  <c r="H27" i="4"/>
  <c r="H25" i="4"/>
  <c r="H22" i="4"/>
  <c r="H17" i="4"/>
  <c r="G39" i="4"/>
  <c r="G34" i="4"/>
  <c r="G30" i="4"/>
  <c r="G27" i="4"/>
  <c r="G25" i="4"/>
  <c r="G22" i="4"/>
  <c r="G17" i="4"/>
  <c r="G83" i="12"/>
  <c r="G75" i="12"/>
  <c r="G74" i="12" s="1"/>
  <c r="G70" i="12"/>
  <c r="G67" i="12"/>
  <c r="G65" i="12"/>
  <c r="G62" i="12"/>
  <c r="G61" i="12" s="1"/>
  <c r="G58" i="12"/>
  <c r="G57" i="12" s="1"/>
  <c r="G53" i="12"/>
  <c r="G51" i="12"/>
  <c r="G46" i="12"/>
  <c r="G45" i="12" s="1"/>
  <c r="G37" i="12"/>
  <c r="G25" i="12"/>
  <c r="G19" i="12"/>
  <c r="G14" i="12"/>
  <c r="G11" i="12"/>
  <c r="G9" i="12"/>
  <c r="G5" i="12"/>
  <c r="F83" i="12"/>
  <c r="F75" i="12"/>
  <c r="F74" i="12" s="1"/>
  <c r="F70" i="12"/>
  <c r="F67" i="12"/>
  <c r="F65" i="12"/>
  <c r="F62" i="12"/>
  <c r="F58" i="12"/>
  <c r="F53" i="12"/>
  <c r="F51" i="12"/>
  <c r="F46" i="12"/>
  <c r="F37" i="12"/>
  <c r="F25" i="12"/>
  <c r="F19" i="12"/>
  <c r="F14" i="12"/>
  <c r="F11" i="12"/>
  <c r="F9" i="12"/>
  <c r="F5" i="12"/>
  <c r="G14" i="13"/>
  <c r="G13" i="13" s="1"/>
  <c r="G12" i="13" s="1"/>
  <c r="G21" i="14" s="1"/>
  <c r="G10" i="13"/>
  <c r="G8" i="13"/>
  <c r="F14" i="13"/>
  <c r="F13" i="13" s="1"/>
  <c r="F12" i="13" s="1"/>
  <c r="F21" i="14" s="1"/>
  <c r="F10" i="13"/>
  <c r="F8" i="13"/>
  <c r="F7" i="13" s="1"/>
  <c r="F6" i="13" s="1"/>
  <c r="D490" i="1"/>
  <c r="D486" i="1"/>
  <c r="D483" i="1"/>
  <c r="D482" i="1" s="1"/>
  <c r="D480" i="1"/>
  <c r="D474" i="1"/>
  <c r="D466" i="1"/>
  <c r="D461" i="1"/>
  <c r="D456" i="1"/>
  <c r="D453" i="1"/>
  <c r="D451" i="1"/>
  <c r="D447" i="1"/>
  <c r="D440" i="1"/>
  <c r="D434" i="1"/>
  <c r="D427" i="1"/>
  <c r="D421" i="1"/>
  <c r="D417" i="1"/>
  <c r="D416" i="1" s="1"/>
  <c r="D407" i="1"/>
  <c r="D398" i="1"/>
  <c r="D397" i="1" s="1"/>
  <c r="D395" i="1"/>
  <c r="D394" i="1" s="1"/>
  <c r="D389" i="1"/>
  <c r="D388" i="1" s="1"/>
  <c r="D383" i="1"/>
  <c r="D381" i="1"/>
  <c r="D378" i="1"/>
  <c r="D372" i="1"/>
  <c r="D365" i="1"/>
  <c r="D362" i="1"/>
  <c r="D356" i="1"/>
  <c r="D350" i="1"/>
  <c r="D344" i="1"/>
  <c r="D341" i="1"/>
  <c r="D338" i="1"/>
  <c r="D333" i="1"/>
  <c r="D331" i="1"/>
  <c r="D325" i="1"/>
  <c r="D324" i="1" s="1"/>
  <c r="D316" i="1"/>
  <c r="D315" i="1" s="1"/>
  <c r="D311" i="1"/>
  <c r="D308" i="1"/>
  <c r="D304" i="1"/>
  <c r="D291" i="1"/>
  <c r="D287" i="1"/>
  <c r="D281" i="1"/>
  <c r="D275" i="1"/>
  <c r="D273" i="1"/>
  <c r="D269" i="1"/>
  <c r="D266" i="1"/>
  <c r="D264" i="1"/>
  <c r="D254" i="1"/>
  <c r="D248" i="1"/>
  <c r="D242" i="1"/>
  <c r="D240" i="1"/>
  <c r="D238" i="1"/>
  <c r="D235" i="1"/>
  <c r="D233" i="1"/>
  <c r="D227" i="1"/>
  <c r="D224" i="1"/>
  <c r="D218" i="1"/>
  <c r="D212" i="1"/>
  <c r="D206" i="1"/>
  <c r="D204" i="1"/>
  <c r="D200" i="1"/>
  <c r="D197" i="1"/>
  <c r="D191" i="1"/>
  <c r="D188" i="1"/>
  <c r="D187" i="1" s="1"/>
  <c r="D179" i="1"/>
  <c r="D177" i="1"/>
  <c r="D173" i="1"/>
  <c r="D170" i="1"/>
  <c r="D163" i="1"/>
  <c r="D160" i="1"/>
  <c r="D157" i="1"/>
  <c r="D155" i="1"/>
  <c r="D148" i="1"/>
  <c r="D145" i="1"/>
  <c r="D138" i="1"/>
  <c r="D132" i="1"/>
  <c r="D129" i="1"/>
  <c r="D121" i="1"/>
  <c r="D109" i="1"/>
  <c r="D88" i="1"/>
  <c r="D84" i="1" s="1"/>
  <c r="D77" i="1"/>
  <c r="D73" i="1"/>
  <c r="D66" i="1"/>
  <c r="D64" i="1"/>
  <c r="D60" i="1"/>
  <c r="D54" i="1"/>
  <c r="D49" i="1"/>
  <c r="D40" i="1"/>
  <c r="D30" i="1"/>
  <c r="D24" i="1"/>
  <c r="D19" i="1"/>
  <c r="D16" i="1"/>
  <c r="D14" i="1"/>
  <c r="D10" i="1"/>
  <c r="C10" i="1"/>
  <c r="C490" i="1"/>
  <c r="C486" i="1"/>
  <c r="C483" i="1"/>
  <c r="C480" i="1"/>
  <c r="C474" i="1"/>
  <c r="C466" i="1"/>
  <c r="C461" i="1"/>
  <c r="C456" i="1"/>
  <c r="C453" i="1"/>
  <c r="C451" i="1"/>
  <c r="C447" i="1"/>
  <c r="C440" i="1"/>
  <c r="C434" i="1"/>
  <c r="C427" i="1"/>
  <c r="C421" i="1"/>
  <c r="C417" i="1"/>
  <c r="C398" i="1"/>
  <c r="C395" i="1"/>
  <c r="C389" i="1"/>
  <c r="C383" i="1"/>
  <c r="C381" i="1"/>
  <c r="C378" i="1"/>
  <c r="C372" i="1"/>
  <c r="C365" i="1"/>
  <c r="C362" i="1"/>
  <c r="C356" i="1"/>
  <c r="C350" i="1"/>
  <c r="C344" i="1"/>
  <c r="C341" i="1"/>
  <c r="C338" i="1"/>
  <c r="C333" i="1"/>
  <c r="C331" i="1"/>
  <c r="C325" i="1"/>
  <c r="C316" i="1"/>
  <c r="C311" i="1"/>
  <c r="C308" i="1"/>
  <c r="C304" i="1"/>
  <c r="C291" i="1"/>
  <c r="C287" i="1"/>
  <c r="C281" i="1"/>
  <c r="C275" i="1"/>
  <c r="C273" i="1"/>
  <c r="C269" i="1"/>
  <c r="C266" i="1"/>
  <c r="C264" i="1"/>
  <c r="C254" i="1"/>
  <c r="C248" i="1"/>
  <c r="C242" i="1"/>
  <c r="C240" i="1"/>
  <c r="C238" i="1"/>
  <c r="C235" i="1"/>
  <c r="C233" i="1"/>
  <c r="C227" i="1"/>
  <c r="C224" i="1"/>
  <c r="C218" i="1"/>
  <c r="C212" i="1"/>
  <c r="C206" i="1"/>
  <c r="C204" i="1"/>
  <c r="C200" i="1"/>
  <c r="C197" i="1"/>
  <c r="C191" i="1"/>
  <c r="C188" i="1"/>
  <c r="C184" i="1"/>
  <c r="C179" i="1"/>
  <c r="C177" i="1"/>
  <c r="C173" i="1"/>
  <c r="C170" i="1"/>
  <c r="C163" i="1"/>
  <c r="C160" i="1"/>
  <c r="C157" i="1"/>
  <c r="C155" i="1"/>
  <c r="C148" i="1"/>
  <c r="C145" i="1"/>
  <c r="C138" i="1"/>
  <c r="C132" i="1"/>
  <c r="C129" i="1"/>
  <c r="C121" i="1"/>
  <c r="C109" i="1"/>
  <c r="C88" i="1"/>
  <c r="C77" i="1"/>
  <c r="C73" i="1"/>
  <c r="C66" i="1"/>
  <c r="C64" i="1"/>
  <c r="C60" i="1"/>
  <c r="C54" i="1"/>
  <c r="C49" i="1"/>
  <c r="C40" i="1"/>
  <c r="C30" i="1"/>
  <c r="C24" i="1"/>
  <c r="C19" i="1"/>
  <c r="C16" i="1"/>
  <c r="C14" i="1"/>
  <c r="G13" i="12" l="1"/>
  <c r="H67" i="12"/>
  <c r="I67" i="12" s="1"/>
  <c r="I17" i="4"/>
  <c r="I25" i="4"/>
  <c r="I22" i="4"/>
  <c r="J22" i="4" s="1"/>
  <c r="C84" i="1"/>
  <c r="C83" i="1" s="1"/>
  <c r="D402" i="1"/>
  <c r="D401" i="1" s="1"/>
  <c r="H70" i="12"/>
  <c r="I70" i="12" s="1"/>
  <c r="H51" i="12"/>
  <c r="I51" i="12" s="1"/>
  <c r="G64" i="12"/>
  <c r="H53" i="12"/>
  <c r="I53" i="12" s="1"/>
  <c r="H25" i="12"/>
  <c r="I25" i="12" s="1"/>
  <c r="H11" i="12"/>
  <c r="I11" i="12" s="1"/>
  <c r="H9" i="12"/>
  <c r="I9" i="12" s="1"/>
  <c r="H75" i="12"/>
  <c r="I75" i="12" s="1"/>
  <c r="H19" i="12"/>
  <c r="I19" i="12" s="1"/>
  <c r="F57" i="12"/>
  <c r="H57" i="12" s="1"/>
  <c r="I57" i="12" s="1"/>
  <c r="H58" i="12"/>
  <c r="I58" i="12" s="1"/>
  <c r="H83" i="12"/>
  <c r="I83" i="12" s="1"/>
  <c r="F61" i="12"/>
  <c r="H61" i="12" s="1"/>
  <c r="I61" i="12" s="1"/>
  <c r="H62" i="12"/>
  <c r="I62" i="12" s="1"/>
  <c r="H5" i="12"/>
  <c r="I5" i="12" s="1"/>
  <c r="H37" i="12"/>
  <c r="I37" i="12" s="1"/>
  <c r="F64" i="12"/>
  <c r="H65" i="12"/>
  <c r="I65" i="12" s="1"/>
  <c r="F45" i="12"/>
  <c r="H45" i="12" s="1"/>
  <c r="I45" i="12" s="1"/>
  <c r="H46" i="12"/>
  <c r="I46" i="12" s="1"/>
  <c r="H14" i="12"/>
  <c r="I14" i="12" s="1"/>
  <c r="G73" i="12"/>
  <c r="E197" i="1"/>
  <c r="F197" i="1" s="1"/>
  <c r="E273" i="1"/>
  <c r="F273" i="1" s="1"/>
  <c r="E242" i="1"/>
  <c r="F242" i="1" s="1"/>
  <c r="E304" i="1"/>
  <c r="F304" i="1" s="1"/>
  <c r="E333" i="1"/>
  <c r="F333" i="1" s="1"/>
  <c r="E362" i="1"/>
  <c r="F362" i="1" s="1"/>
  <c r="E389" i="1"/>
  <c r="F389" i="1" s="1"/>
  <c r="E10" i="1"/>
  <c r="F10" i="1" s="1"/>
  <c r="E16" i="1"/>
  <c r="F16" i="1" s="1"/>
  <c r="E54" i="1"/>
  <c r="F54" i="1" s="1"/>
  <c r="E170" i="1"/>
  <c r="F170" i="1" s="1"/>
  <c r="E486" i="1"/>
  <c r="F486" i="1" s="1"/>
  <c r="E456" i="1"/>
  <c r="F456" i="1" s="1"/>
  <c r="E19" i="1"/>
  <c r="F19" i="1" s="1"/>
  <c r="E461" i="1"/>
  <c r="F461" i="1" s="1"/>
  <c r="E227" i="1"/>
  <c r="F227" i="1" s="1"/>
  <c r="E275" i="1"/>
  <c r="F275" i="1" s="1"/>
  <c r="E338" i="1"/>
  <c r="F338" i="1" s="1"/>
  <c r="E109" i="1"/>
  <c r="F109" i="1" s="1"/>
  <c r="E490" i="1"/>
  <c r="F490" i="1" s="1"/>
  <c r="E60" i="1"/>
  <c r="F60" i="1" s="1"/>
  <c r="E173" i="1"/>
  <c r="F173" i="1" s="1"/>
  <c r="E434" i="1"/>
  <c r="F434" i="1" s="1"/>
  <c r="E200" i="1"/>
  <c r="F200" i="1" s="1"/>
  <c r="E248" i="1"/>
  <c r="F248" i="1" s="1"/>
  <c r="E308" i="1"/>
  <c r="F308" i="1" s="1"/>
  <c r="E24" i="1"/>
  <c r="F24" i="1" s="1"/>
  <c r="E121" i="1"/>
  <c r="F121" i="1" s="1"/>
  <c r="C394" i="1"/>
  <c r="E394" i="1" s="1"/>
  <c r="F394" i="1" s="1"/>
  <c r="E395" i="1"/>
  <c r="F395" i="1" s="1"/>
  <c r="E466" i="1"/>
  <c r="F466" i="1" s="1"/>
  <c r="E30" i="1"/>
  <c r="F30" i="1" s="1"/>
  <c r="E66" i="1"/>
  <c r="F66" i="1" s="1"/>
  <c r="E157" i="1"/>
  <c r="F157" i="1" s="1"/>
  <c r="E204" i="1"/>
  <c r="F204" i="1" s="1"/>
  <c r="E254" i="1"/>
  <c r="F254" i="1" s="1"/>
  <c r="C280" i="1"/>
  <c r="E281" i="1"/>
  <c r="F281" i="1" s="1"/>
  <c r="E311" i="1"/>
  <c r="F311" i="1" s="1"/>
  <c r="E372" i="1"/>
  <c r="F372" i="1" s="1"/>
  <c r="E447" i="1"/>
  <c r="F447" i="1" s="1"/>
  <c r="E40" i="1"/>
  <c r="F40" i="1" s="1"/>
  <c r="E132" i="1"/>
  <c r="F132" i="1" s="1"/>
  <c r="E235" i="1"/>
  <c r="F235" i="1" s="1"/>
  <c r="E287" i="1"/>
  <c r="F287" i="1" s="1"/>
  <c r="C315" i="1"/>
  <c r="E315" i="1" s="1"/>
  <c r="F315" i="1" s="1"/>
  <c r="E316" i="1"/>
  <c r="F316" i="1" s="1"/>
  <c r="C377" i="1"/>
  <c r="E378" i="1"/>
  <c r="F378" i="1" s="1"/>
  <c r="E480" i="1"/>
  <c r="F480" i="1" s="1"/>
  <c r="E14" i="1"/>
  <c r="F14" i="1" s="1"/>
  <c r="E49" i="1"/>
  <c r="F49" i="1" s="1"/>
  <c r="E77" i="1"/>
  <c r="F77" i="1" s="1"/>
  <c r="E138" i="1"/>
  <c r="F138" i="1" s="1"/>
  <c r="E163" i="1"/>
  <c r="F163" i="1" s="1"/>
  <c r="C187" i="1"/>
  <c r="E187" i="1" s="1"/>
  <c r="F187" i="1" s="1"/>
  <c r="E188" i="1"/>
  <c r="F188" i="1" s="1"/>
  <c r="C211" i="1"/>
  <c r="C210" i="1" s="1"/>
  <c r="E212" i="1"/>
  <c r="F212" i="1" s="1"/>
  <c r="E238" i="1"/>
  <c r="F238" i="1" s="1"/>
  <c r="E266" i="1"/>
  <c r="F266" i="1" s="1"/>
  <c r="E291" i="1"/>
  <c r="F291" i="1" s="1"/>
  <c r="C324" i="1"/>
  <c r="E324" i="1" s="1"/>
  <c r="F324" i="1" s="1"/>
  <c r="E325" i="1"/>
  <c r="F325" i="1" s="1"/>
  <c r="E350" i="1"/>
  <c r="F350" i="1" s="1"/>
  <c r="E381" i="1"/>
  <c r="F381" i="1" s="1"/>
  <c r="C420" i="1"/>
  <c r="E421" i="1"/>
  <c r="F421" i="1" s="1"/>
  <c r="E453" i="1"/>
  <c r="F453" i="1" s="1"/>
  <c r="E483" i="1"/>
  <c r="F483" i="1" s="1"/>
  <c r="C147" i="1"/>
  <c r="E148" i="1"/>
  <c r="F148" i="1" s="1"/>
  <c r="C223" i="1"/>
  <c r="E224" i="1"/>
  <c r="F224" i="1" s="1"/>
  <c r="E64" i="1"/>
  <c r="F64" i="1" s="1"/>
  <c r="E155" i="1"/>
  <c r="F155" i="1" s="1"/>
  <c r="E177" i="1"/>
  <c r="F177" i="1" s="1"/>
  <c r="C364" i="1"/>
  <c r="E365" i="1"/>
  <c r="F365" i="1" s="1"/>
  <c r="E440" i="1"/>
  <c r="F440" i="1" s="1"/>
  <c r="C128" i="1"/>
  <c r="E129" i="1"/>
  <c r="F129" i="1" s="1"/>
  <c r="E179" i="1"/>
  <c r="F179" i="1" s="1"/>
  <c r="E233" i="1"/>
  <c r="F233" i="1" s="1"/>
  <c r="E341" i="1"/>
  <c r="F341" i="1" s="1"/>
  <c r="E398" i="1"/>
  <c r="F398" i="1" s="1"/>
  <c r="E474" i="1"/>
  <c r="F474" i="1" s="1"/>
  <c r="E73" i="1"/>
  <c r="F73" i="1" s="1"/>
  <c r="E160" i="1"/>
  <c r="F160" i="1" s="1"/>
  <c r="E206" i="1"/>
  <c r="F206" i="1" s="1"/>
  <c r="E264" i="1"/>
  <c r="F264" i="1" s="1"/>
  <c r="E344" i="1"/>
  <c r="F344" i="1" s="1"/>
  <c r="C416" i="1"/>
  <c r="E416" i="1" s="1"/>
  <c r="F416" i="1" s="1"/>
  <c r="E417" i="1"/>
  <c r="F417" i="1" s="1"/>
  <c r="E451" i="1"/>
  <c r="F451" i="1" s="1"/>
  <c r="E88" i="1"/>
  <c r="F88" i="1" s="1"/>
  <c r="C144" i="1"/>
  <c r="E145" i="1"/>
  <c r="F145" i="1" s="1"/>
  <c r="C190" i="1"/>
  <c r="E191" i="1"/>
  <c r="F191" i="1" s="1"/>
  <c r="E218" i="1"/>
  <c r="F218" i="1" s="1"/>
  <c r="E240" i="1"/>
  <c r="F240" i="1" s="1"/>
  <c r="E269" i="1"/>
  <c r="F269" i="1" s="1"/>
  <c r="F297" i="1"/>
  <c r="E331" i="1"/>
  <c r="F331" i="1" s="1"/>
  <c r="E356" i="1"/>
  <c r="F356" i="1" s="1"/>
  <c r="E383" i="1"/>
  <c r="F383" i="1" s="1"/>
  <c r="C426" i="1"/>
  <c r="E427" i="1"/>
  <c r="F427" i="1" s="1"/>
  <c r="D303" i="1"/>
  <c r="C303" i="1"/>
  <c r="D68" i="1"/>
  <c r="C68" i="1"/>
  <c r="D272" i="1"/>
  <c r="G7" i="13"/>
  <c r="G6" i="13" s="1"/>
  <c r="G3" i="13" s="1"/>
  <c r="F3" i="13"/>
  <c r="G38" i="4"/>
  <c r="I39" i="4"/>
  <c r="I27" i="4"/>
  <c r="J27" i="4" s="1"/>
  <c r="I9" i="4"/>
  <c r="J9" i="4" s="1"/>
  <c r="G33" i="4"/>
  <c r="I33" i="4" s="1"/>
  <c r="J33" i="4" s="1"/>
  <c r="I34" i="4"/>
  <c r="J34" i="4" s="1"/>
  <c r="G29" i="4"/>
  <c r="I29" i="4" s="1"/>
  <c r="J29" i="4" s="1"/>
  <c r="I30" i="4"/>
  <c r="J30" i="4" s="1"/>
  <c r="J17" i="4"/>
  <c r="J25" i="4"/>
  <c r="D323" i="1"/>
  <c r="D322" i="1" s="1"/>
  <c r="G11" i="4"/>
  <c r="D144" i="1"/>
  <c r="C48" i="1"/>
  <c r="C169" i="1"/>
  <c r="D9" i="1"/>
  <c r="D131" i="1"/>
  <c r="D147" i="1"/>
  <c r="D169" i="1"/>
  <c r="D286" i="1"/>
  <c r="D387" i="1"/>
  <c r="D393" i="1"/>
  <c r="D426" i="1"/>
  <c r="D479" i="1"/>
  <c r="C53" i="1"/>
  <c r="C131" i="1"/>
  <c r="C172" i="1"/>
  <c r="C268" i="1"/>
  <c r="C407" i="1"/>
  <c r="C402" i="1" s="1"/>
  <c r="C479" i="1"/>
  <c r="D48" i="1"/>
  <c r="D172" i="1"/>
  <c r="D190" i="1"/>
  <c r="D211" i="1"/>
  <c r="D253" i="1"/>
  <c r="D330" i="1"/>
  <c r="D371" i="1"/>
  <c r="D370" i="1" s="1"/>
  <c r="D433" i="1"/>
  <c r="C111" i="1"/>
  <c r="C196" i="1"/>
  <c r="C253" i="1"/>
  <c r="C349" i="1"/>
  <c r="C482" i="1"/>
  <c r="E482" i="1" s="1"/>
  <c r="F482" i="1" s="1"/>
  <c r="D217" i="1"/>
  <c r="D296" i="1"/>
  <c r="D377" i="1"/>
  <c r="C159" i="1"/>
  <c r="C199" i="1"/>
  <c r="C217" i="1"/>
  <c r="C286" i="1"/>
  <c r="C485" i="1"/>
  <c r="D59" i="1"/>
  <c r="D137" i="1"/>
  <c r="D159" i="1"/>
  <c r="D199" i="1"/>
  <c r="D223" i="1"/>
  <c r="D280" i="1"/>
  <c r="D340" i="1"/>
  <c r="D364" i="1"/>
  <c r="D380" i="1"/>
  <c r="C137" i="1"/>
  <c r="C162" i="1"/>
  <c r="C388" i="1"/>
  <c r="E388" i="1" s="1"/>
  <c r="F388" i="1" s="1"/>
  <c r="C397" i="1"/>
  <c r="C489" i="1"/>
  <c r="D120" i="1"/>
  <c r="D162" i="1"/>
  <c r="D184" i="1"/>
  <c r="E184" i="1" s="1"/>
  <c r="F184" i="1" s="1"/>
  <c r="D226" i="1"/>
  <c r="D247" i="1"/>
  <c r="D439" i="1"/>
  <c r="D489" i="1"/>
  <c r="C226" i="1"/>
  <c r="C247" i="1"/>
  <c r="C296" i="1"/>
  <c r="C337" i="1"/>
  <c r="C361" i="1"/>
  <c r="C439" i="1"/>
  <c r="D128" i="1"/>
  <c r="D268" i="1"/>
  <c r="D349" i="1"/>
  <c r="C120" i="1"/>
  <c r="C290" i="1"/>
  <c r="C371" i="1"/>
  <c r="C433" i="1"/>
  <c r="D53" i="1"/>
  <c r="D111" i="1"/>
  <c r="D196" i="1"/>
  <c r="D232" i="1"/>
  <c r="D337" i="1"/>
  <c r="D361" i="1"/>
  <c r="D290" i="1"/>
  <c r="D355" i="1"/>
  <c r="D420" i="1"/>
  <c r="D485" i="1"/>
  <c r="G50" i="12"/>
  <c r="F50" i="12"/>
  <c r="G4" i="12"/>
  <c r="F4" i="12"/>
  <c r="D455" i="1"/>
  <c r="D446" i="1"/>
  <c r="C380" i="1"/>
  <c r="C355" i="1"/>
  <c r="C340" i="1"/>
  <c r="C330" i="1"/>
  <c r="D310" i="1"/>
  <c r="D203" i="1"/>
  <c r="D176" i="1"/>
  <c r="C176" i="1"/>
  <c r="D154" i="1"/>
  <c r="D263" i="1"/>
  <c r="C263" i="1"/>
  <c r="D237" i="1"/>
  <c r="C232" i="1"/>
  <c r="D18" i="1"/>
  <c r="F20" i="14"/>
  <c r="G24" i="4"/>
  <c r="H11" i="4"/>
  <c r="H5" i="4" s="1"/>
  <c r="I5" i="4" s="1"/>
  <c r="H16" i="4"/>
  <c r="G16" i="4"/>
  <c r="H24" i="4"/>
  <c r="C455" i="1"/>
  <c r="C446" i="1"/>
  <c r="C310" i="1"/>
  <c r="C272" i="1"/>
  <c r="C237" i="1"/>
  <c r="C203" i="1"/>
  <c r="C154" i="1"/>
  <c r="C59" i="1"/>
  <c r="C18" i="1"/>
  <c r="C9" i="1"/>
  <c r="E253" i="1" l="1"/>
  <c r="F253" i="1" s="1"/>
  <c r="E310" i="1"/>
  <c r="F310" i="1" s="1"/>
  <c r="H3" i="13"/>
  <c r="I3" i="13" s="1"/>
  <c r="E84" i="1"/>
  <c r="F84" i="1" s="1"/>
  <c r="E296" i="1"/>
  <c r="F296" i="1" s="1"/>
  <c r="E402" i="1"/>
  <c r="E154" i="1"/>
  <c r="F154" i="1" s="1"/>
  <c r="H64" i="12"/>
  <c r="I64" i="12" s="1"/>
  <c r="E9" i="1"/>
  <c r="F9" i="1" s="1"/>
  <c r="H50" i="12"/>
  <c r="I50" i="12" s="1"/>
  <c r="H13" i="12"/>
  <c r="I13" i="12" s="1"/>
  <c r="H4" i="12"/>
  <c r="I4" i="12" s="1"/>
  <c r="H74" i="12"/>
  <c r="I74" i="12" s="1"/>
  <c r="F73" i="12"/>
  <c r="H73" i="12" s="1"/>
  <c r="I73" i="12" s="1"/>
  <c r="D258" i="1"/>
  <c r="C258" i="1"/>
  <c r="E176" i="1"/>
  <c r="F176" i="1" s="1"/>
  <c r="E303" i="1"/>
  <c r="F303" i="1" s="1"/>
  <c r="E59" i="1"/>
  <c r="F59" i="1" s="1"/>
  <c r="E203" i="1"/>
  <c r="F203" i="1" s="1"/>
  <c r="E211" i="1"/>
  <c r="F211" i="1" s="1"/>
  <c r="E237" i="1"/>
  <c r="F237" i="1" s="1"/>
  <c r="E232" i="1"/>
  <c r="F232" i="1" s="1"/>
  <c r="E439" i="1"/>
  <c r="F439" i="1" s="1"/>
  <c r="E286" i="1"/>
  <c r="F286" i="1" s="1"/>
  <c r="E479" i="1"/>
  <c r="F479" i="1" s="1"/>
  <c r="E137" i="1"/>
  <c r="F137" i="1" s="1"/>
  <c r="E144" i="1"/>
  <c r="F144" i="1" s="1"/>
  <c r="C143" i="1"/>
  <c r="C142" i="1" s="1"/>
  <c r="E446" i="1"/>
  <c r="F446" i="1" s="1"/>
  <c r="E330" i="1"/>
  <c r="F330" i="1" s="1"/>
  <c r="E485" i="1"/>
  <c r="F485" i="1" s="1"/>
  <c r="C183" i="1"/>
  <c r="E420" i="1"/>
  <c r="F420" i="1" s="1"/>
  <c r="E455" i="1"/>
  <c r="F455" i="1" s="1"/>
  <c r="E340" i="1"/>
  <c r="F340" i="1" s="1"/>
  <c r="E247" i="1"/>
  <c r="F247" i="1" s="1"/>
  <c r="E162" i="1"/>
  <c r="F162" i="1" s="1"/>
  <c r="E169" i="1"/>
  <c r="F169" i="1" s="1"/>
  <c r="E68" i="1"/>
  <c r="F68" i="1" s="1"/>
  <c r="E364" i="1"/>
  <c r="F364" i="1" s="1"/>
  <c r="E377" i="1"/>
  <c r="F377" i="1" s="1"/>
  <c r="C127" i="1"/>
  <c r="C126" i="1" s="1"/>
  <c r="E131" i="1"/>
  <c r="F131" i="1" s="1"/>
  <c r="C425" i="1"/>
  <c r="E426" i="1"/>
  <c r="F426" i="1" s="1"/>
  <c r="E223" i="1"/>
  <c r="F223" i="1" s="1"/>
  <c r="E355" i="1"/>
  <c r="F355" i="1" s="1"/>
  <c r="E433" i="1"/>
  <c r="F433" i="1" s="1"/>
  <c r="E226" i="1"/>
  <c r="F226" i="1" s="1"/>
  <c r="E217" i="1"/>
  <c r="F217" i="1" s="1"/>
  <c r="E53" i="1"/>
  <c r="F53" i="1" s="1"/>
  <c r="E48" i="1"/>
  <c r="F48" i="1" s="1"/>
  <c r="C279" i="1"/>
  <c r="E280" i="1"/>
  <c r="F280" i="1" s="1"/>
  <c r="C376" i="1"/>
  <c r="E380" i="1"/>
  <c r="F380" i="1" s="1"/>
  <c r="C370" i="1"/>
  <c r="E370" i="1" s="1"/>
  <c r="F370" i="1" s="1"/>
  <c r="E371" i="1"/>
  <c r="F371" i="1" s="1"/>
  <c r="E199" i="1"/>
  <c r="F199" i="1" s="1"/>
  <c r="E349" i="1"/>
  <c r="F349" i="1" s="1"/>
  <c r="E147" i="1"/>
  <c r="F147" i="1" s="1"/>
  <c r="E18" i="1"/>
  <c r="F18" i="1" s="1"/>
  <c r="E272" i="1"/>
  <c r="F272" i="1" s="1"/>
  <c r="E290" i="1"/>
  <c r="F290" i="1" s="1"/>
  <c r="E361" i="1"/>
  <c r="F361" i="1" s="1"/>
  <c r="E489" i="1"/>
  <c r="F489" i="1" s="1"/>
  <c r="E159" i="1"/>
  <c r="F159" i="1" s="1"/>
  <c r="E407" i="1"/>
  <c r="F407" i="1" s="1"/>
  <c r="E190" i="1"/>
  <c r="F190" i="1" s="1"/>
  <c r="E263" i="1"/>
  <c r="F263" i="1" s="1"/>
  <c r="C119" i="1"/>
  <c r="E120" i="1"/>
  <c r="F120" i="1" s="1"/>
  <c r="E337" i="1"/>
  <c r="F337" i="1" s="1"/>
  <c r="C393" i="1"/>
  <c r="E393" i="1" s="1"/>
  <c r="F393" i="1" s="1"/>
  <c r="E397" i="1"/>
  <c r="F397" i="1" s="1"/>
  <c r="E196" i="1"/>
  <c r="F196" i="1" s="1"/>
  <c r="E268" i="1"/>
  <c r="F268" i="1" s="1"/>
  <c r="C415" i="1"/>
  <c r="E128" i="1"/>
  <c r="F128" i="1" s="1"/>
  <c r="E111" i="1"/>
  <c r="F111" i="1" s="1"/>
  <c r="E172" i="1"/>
  <c r="F172" i="1" s="1"/>
  <c r="C302" i="1"/>
  <c r="D302" i="1"/>
  <c r="C285" i="1"/>
  <c r="D285" i="1"/>
  <c r="D168" i="1"/>
  <c r="C168" i="1"/>
  <c r="D127" i="1"/>
  <c r="D119" i="1"/>
  <c r="D369" i="1"/>
  <c r="G20" i="14"/>
  <c r="G24" i="14" s="1"/>
  <c r="I24" i="4"/>
  <c r="J24" i="4" s="1"/>
  <c r="I11" i="4"/>
  <c r="J11" i="4" s="1"/>
  <c r="I16" i="4"/>
  <c r="J16" i="4" s="1"/>
  <c r="J8" i="4"/>
  <c r="G37" i="4"/>
  <c r="I38" i="4"/>
  <c r="F24" i="14"/>
  <c r="D195" i="1"/>
  <c r="D194" i="1" s="1"/>
  <c r="D183" i="1"/>
  <c r="D182" i="1" s="1"/>
  <c r="C354" i="1"/>
  <c r="C195" i="1"/>
  <c r="D143" i="1"/>
  <c r="D415" i="1"/>
  <c r="D414" i="1" s="1"/>
  <c r="D329" i="1"/>
  <c r="D328" i="1" s="1"/>
  <c r="D231" i="1"/>
  <c r="C231" i="1"/>
  <c r="D8" i="1"/>
  <c r="D354" i="1"/>
  <c r="C438" i="1"/>
  <c r="D488" i="1"/>
  <c r="C488" i="1"/>
  <c r="C387" i="1"/>
  <c r="E387" i="1" s="1"/>
  <c r="F387" i="1" s="1"/>
  <c r="D376" i="1"/>
  <c r="C216" i="1"/>
  <c r="C348" i="1"/>
  <c r="D153" i="1"/>
  <c r="C323" i="1"/>
  <c r="C246" i="1"/>
  <c r="D438" i="1"/>
  <c r="C136" i="1"/>
  <c r="D58" i="1"/>
  <c r="D295" i="1"/>
  <c r="C153" i="1"/>
  <c r="D222" i="1"/>
  <c r="C329" i="1"/>
  <c r="D279" i="1"/>
  <c r="D210" i="1"/>
  <c r="E210" i="1" s="1"/>
  <c r="F210" i="1" s="1"/>
  <c r="D392" i="1"/>
  <c r="D110" i="1"/>
  <c r="C110" i="1"/>
  <c r="D432" i="1"/>
  <c r="C432" i="1"/>
  <c r="D246" i="1"/>
  <c r="D216" i="1"/>
  <c r="C252" i="1"/>
  <c r="D386" i="1"/>
  <c r="C209" i="1"/>
  <c r="C222" i="1"/>
  <c r="D348" i="1"/>
  <c r="C295" i="1"/>
  <c r="D136" i="1"/>
  <c r="D83" i="1"/>
  <c r="D252" i="1"/>
  <c r="D425" i="1"/>
  <c r="G3" i="12"/>
  <c r="F3" i="12"/>
  <c r="D445" i="1"/>
  <c r="C58" i="1"/>
  <c r="I20" i="14"/>
  <c r="C445" i="1"/>
  <c r="C8" i="1"/>
  <c r="I37" i="4" l="1"/>
  <c r="F10" i="14"/>
  <c r="H10" i="14" s="1"/>
  <c r="H24" i="14"/>
  <c r="I24" i="14" s="1"/>
  <c r="H3" i="12"/>
  <c r="E110" i="1"/>
  <c r="F110" i="1" s="1"/>
  <c r="E329" i="1"/>
  <c r="F329" i="1" s="1"/>
  <c r="E183" i="1"/>
  <c r="F183" i="1" s="1"/>
  <c r="C182" i="1"/>
  <c r="E182" i="1" s="1"/>
  <c r="F182" i="1" s="1"/>
  <c r="E8" i="1"/>
  <c r="F8" i="1" s="1"/>
  <c r="E83" i="1"/>
  <c r="F83" i="1" s="1"/>
  <c r="E488" i="1"/>
  <c r="F488" i="1" s="1"/>
  <c r="E195" i="1"/>
  <c r="F195" i="1" s="1"/>
  <c r="E119" i="1"/>
  <c r="F119" i="1" s="1"/>
  <c r="E136" i="1"/>
  <c r="F136" i="1" s="1"/>
  <c r="C392" i="1"/>
  <c r="E392" i="1" s="1"/>
  <c r="F392" i="1" s="1"/>
  <c r="E445" i="1"/>
  <c r="F445" i="1" s="1"/>
  <c r="E222" i="1"/>
  <c r="F222" i="1" s="1"/>
  <c r="E432" i="1"/>
  <c r="F432" i="1" s="1"/>
  <c r="E231" i="1"/>
  <c r="F231" i="1" s="1"/>
  <c r="E143" i="1"/>
  <c r="F143" i="1" s="1"/>
  <c r="E168" i="1"/>
  <c r="F168" i="1" s="1"/>
  <c r="E302" i="1"/>
  <c r="F302" i="1" s="1"/>
  <c r="C375" i="1"/>
  <c r="E376" i="1"/>
  <c r="F376" i="1" s="1"/>
  <c r="E438" i="1"/>
  <c r="F438" i="1" s="1"/>
  <c r="E258" i="1"/>
  <c r="F258" i="1" s="1"/>
  <c r="E58" i="1"/>
  <c r="F58" i="1" s="1"/>
  <c r="E252" i="1"/>
  <c r="F252" i="1" s="1"/>
  <c r="E348" i="1"/>
  <c r="F348" i="1" s="1"/>
  <c r="E295" i="1"/>
  <c r="F295" i="1" s="1"/>
  <c r="E246" i="1"/>
  <c r="F246" i="1" s="1"/>
  <c r="E216" i="1"/>
  <c r="F216" i="1" s="1"/>
  <c r="C278" i="1"/>
  <c r="E279" i="1"/>
  <c r="F279" i="1" s="1"/>
  <c r="C414" i="1"/>
  <c r="E414" i="1" s="1"/>
  <c r="F414" i="1" s="1"/>
  <c r="E415" i="1"/>
  <c r="F415" i="1" s="1"/>
  <c r="C424" i="1"/>
  <c r="E425" i="1"/>
  <c r="F425" i="1" s="1"/>
  <c r="C353" i="1"/>
  <c r="E354" i="1"/>
  <c r="F354" i="1" s="1"/>
  <c r="E153" i="1"/>
  <c r="F153" i="1" s="1"/>
  <c r="C322" i="1"/>
  <c r="E323" i="1"/>
  <c r="F323" i="1" s="1"/>
  <c r="C284" i="1"/>
  <c r="E285" i="1"/>
  <c r="F285" i="1" s="1"/>
  <c r="F402" i="1"/>
  <c r="C401" i="1"/>
  <c r="E401" i="1" s="1"/>
  <c r="F401" i="1" s="1"/>
  <c r="E127" i="1"/>
  <c r="F127" i="1" s="1"/>
  <c r="G4" i="4"/>
  <c r="F9" i="14" s="1"/>
  <c r="F11" i="14" s="1"/>
  <c r="J5" i="4"/>
  <c r="C194" i="1"/>
  <c r="E194" i="1" s="1"/>
  <c r="F194" i="1" s="1"/>
  <c r="D142" i="1"/>
  <c r="E142" i="1" s="1"/>
  <c r="F142" i="1" s="1"/>
  <c r="H4" i="4"/>
  <c r="F12" i="14"/>
  <c r="C3" i="1"/>
  <c r="F13" i="14"/>
  <c r="G13" i="14"/>
  <c r="D245" i="1"/>
  <c r="C135" i="1"/>
  <c r="C437" i="1"/>
  <c r="C7" i="1"/>
  <c r="D444" i="1"/>
  <c r="D443" i="1" s="1"/>
  <c r="D215" i="1"/>
  <c r="D257" i="1"/>
  <c r="D353" i="1"/>
  <c r="C301" i="1"/>
  <c r="D424" i="1"/>
  <c r="D347" i="1"/>
  <c r="C369" i="1"/>
  <c r="E369" i="1" s="1"/>
  <c r="F369" i="1" s="1"/>
  <c r="C118" i="1"/>
  <c r="D209" i="1"/>
  <c r="E209" i="1" s="1"/>
  <c r="F209" i="1" s="1"/>
  <c r="D221" i="1"/>
  <c r="D294" i="1"/>
  <c r="D437" i="1"/>
  <c r="C230" i="1"/>
  <c r="D284" i="1"/>
  <c r="C431" i="1"/>
  <c r="D278" i="1"/>
  <c r="D7" i="1"/>
  <c r="D126" i="1"/>
  <c r="E126" i="1" s="1"/>
  <c r="F126" i="1" s="1"/>
  <c r="C328" i="1"/>
  <c r="E328" i="1" s="1"/>
  <c r="F328" i="1" s="1"/>
  <c r="C347" i="1"/>
  <c r="C221" i="1"/>
  <c r="D431" i="1"/>
  <c r="D167" i="1"/>
  <c r="C152" i="1"/>
  <c r="D375" i="1"/>
  <c r="C57" i="1"/>
  <c r="D152" i="1"/>
  <c r="C444" i="1"/>
  <c r="C257" i="1"/>
  <c r="D251" i="1"/>
  <c r="C167" i="1"/>
  <c r="D57" i="1"/>
  <c r="C245" i="1"/>
  <c r="D301" i="1"/>
  <c r="D135" i="1"/>
  <c r="C294" i="1"/>
  <c r="C251" i="1"/>
  <c r="D118" i="1"/>
  <c r="C215" i="1"/>
  <c r="C386" i="1"/>
  <c r="E386" i="1" s="1"/>
  <c r="F386" i="1" s="1"/>
  <c r="D230" i="1"/>
  <c r="G12" i="14"/>
  <c r="D3" i="1"/>
  <c r="H13" i="14" l="1"/>
  <c r="I13" i="14" s="1"/>
  <c r="C5" i="1"/>
  <c r="D5" i="1"/>
  <c r="E5" i="1" s="1"/>
  <c r="H12" i="14"/>
  <c r="I12" i="14" s="1"/>
  <c r="I4" i="4"/>
  <c r="J4" i="4" s="1"/>
  <c r="I3" i="12"/>
  <c r="E3" i="1"/>
  <c r="F3" i="1" s="1"/>
  <c r="E294" i="1"/>
  <c r="F294" i="1" s="1"/>
  <c r="E251" i="1"/>
  <c r="F251" i="1" s="1"/>
  <c r="E424" i="1"/>
  <c r="F424" i="1" s="1"/>
  <c r="C124" i="1"/>
  <c r="E347" i="1"/>
  <c r="F347" i="1" s="1"/>
  <c r="E167" i="1"/>
  <c r="F167" i="1" s="1"/>
  <c r="D124" i="1"/>
  <c r="E221" i="1"/>
  <c r="F221" i="1" s="1"/>
  <c r="E431" i="1"/>
  <c r="F431" i="1" s="1"/>
  <c r="D320" i="1"/>
  <c r="E135" i="1"/>
  <c r="F135" i="1" s="1"/>
  <c r="E353" i="1"/>
  <c r="F353" i="1" s="1"/>
  <c r="E230" i="1"/>
  <c r="F230" i="1" s="1"/>
  <c r="E284" i="1"/>
  <c r="F284" i="1" s="1"/>
  <c r="C320" i="1"/>
  <c r="E322" i="1"/>
  <c r="F322" i="1" s="1"/>
  <c r="E375" i="1"/>
  <c r="F375" i="1" s="1"/>
  <c r="E57" i="1"/>
  <c r="F57" i="1" s="1"/>
  <c r="E118" i="1"/>
  <c r="F118" i="1" s="1"/>
  <c r="E152" i="1"/>
  <c r="F152" i="1" s="1"/>
  <c r="E257" i="1"/>
  <c r="F257" i="1" s="1"/>
  <c r="E7" i="1"/>
  <c r="F7" i="1" s="1"/>
  <c r="E215" i="1"/>
  <c r="F215" i="1" s="1"/>
  <c r="E245" i="1"/>
  <c r="F245" i="1" s="1"/>
  <c r="E444" i="1"/>
  <c r="F444" i="1" s="1"/>
  <c r="E301" i="1"/>
  <c r="F301" i="1" s="1"/>
  <c r="E437" i="1"/>
  <c r="F437" i="1" s="1"/>
  <c r="E278" i="1"/>
  <c r="F278" i="1" s="1"/>
  <c r="F14" i="14"/>
  <c r="G9" i="14"/>
  <c r="H9" i="14" s="1"/>
  <c r="I9" i="14" s="1"/>
  <c r="G14" i="14"/>
  <c r="C443" i="1"/>
  <c r="E443" i="1" s="1"/>
  <c r="F443" i="1" s="1"/>
  <c r="H14" i="14" l="1"/>
  <c r="I14" i="14" s="1"/>
  <c r="F5" i="1"/>
  <c r="C4" i="1"/>
  <c r="E320" i="1"/>
  <c r="F320" i="1" s="1"/>
  <c r="E124" i="1"/>
  <c r="F124" i="1" s="1"/>
  <c r="F15" i="14"/>
  <c r="G11" i="14"/>
  <c r="H11" i="14" s="1"/>
  <c r="D4" i="1"/>
  <c r="I11" i="14" l="1"/>
  <c r="E4" i="1"/>
  <c r="F26" i="14"/>
  <c r="G15" i="14"/>
  <c r="H15" i="14" s="1"/>
  <c r="F4" i="1" l="1"/>
  <c r="I15" i="14"/>
  <c r="G26" i="14"/>
  <c r="H26" i="14" l="1"/>
</calcChain>
</file>

<file path=xl/sharedStrings.xml><?xml version="1.0" encoding="utf-8"?>
<sst xmlns="http://schemas.openxmlformats.org/spreadsheetml/2006/main" count="750" uniqueCount="250">
  <si>
    <t>Subvencije trgovačkim društvima u javnom sektoru</t>
  </si>
  <si>
    <t>Ulaganja u računalne programe</t>
  </si>
  <si>
    <t xml:space="preserve">       PLAN PRIHODA I RASHODA FONDA ZA RAZVOJ I ZAPOŠLJAVANJE ZA 2002. GODINU</t>
  </si>
  <si>
    <t>Materijalni rashodi</t>
  </si>
  <si>
    <t>A. RAČUN PRIHODA I RASHODA</t>
  </si>
  <si>
    <t>3213</t>
  </si>
  <si>
    <t>Stručno usavršavanje zaposlenika</t>
  </si>
  <si>
    <t>Naknade troškova zaposlenima</t>
  </si>
  <si>
    <t>Materijal i dijelovi za tekuće i investicijsko održavanje</t>
  </si>
  <si>
    <t>3225</t>
  </si>
  <si>
    <t>Sitni inventar i auto gume</t>
  </si>
  <si>
    <t>Rashodi za usluge</t>
  </si>
  <si>
    <t xml:space="preserve">Usluge tekućeg i investicijskog održavanja </t>
  </si>
  <si>
    <t>Intelektualne i osobne usluge</t>
  </si>
  <si>
    <t>Računalne usluge</t>
  </si>
  <si>
    <t>Financijski rashodi</t>
  </si>
  <si>
    <t>Subvencije</t>
  </si>
  <si>
    <t>3512</t>
  </si>
  <si>
    <t>3632</t>
  </si>
  <si>
    <t>Tekuće donacije u novcu</t>
  </si>
  <si>
    <t>Rashodi za nabavu proizvedene dugotrajne imovine</t>
  </si>
  <si>
    <t>4221</t>
  </si>
  <si>
    <t>Uredska oprema i namještaj</t>
  </si>
  <si>
    <t>4222</t>
  </si>
  <si>
    <t>Komunikacijska oprema</t>
  </si>
  <si>
    <t>Postrojenja i oprema</t>
  </si>
  <si>
    <t>Nematerijalna proizvedena imovina</t>
  </si>
  <si>
    <t>PRIMICI OD FINANCIJSKE IMOVINE I ZADUŽIVANJA</t>
  </si>
  <si>
    <t>IZDACI ZA FINANCIJSKU IMOVINU I OTPLATE ZAJMOVA</t>
  </si>
  <si>
    <t>PRIHODI POSLOVANJA</t>
  </si>
  <si>
    <t>Prihodi od imovine</t>
  </si>
  <si>
    <t>Prihodi od financijske imovine</t>
  </si>
  <si>
    <t>Kamate na oročena sredstva i depozite po viđenju</t>
  </si>
  <si>
    <t xml:space="preserve">Prihodi od zateznih kamata </t>
  </si>
  <si>
    <t>B. RAČUN FINANCIRANJA</t>
  </si>
  <si>
    <t>Ostali nespomenuti prihodi</t>
  </si>
  <si>
    <t>Tekuće donacije</t>
  </si>
  <si>
    <t>RASHODI POSLOVANJA</t>
  </si>
  <si>
    <t>Rashodi za zaposlene</t>
  </si>
  <si>
    <t>Plaće za redovan rad</t>
  </si>
  <si>
    <t>Plaće za prekovremeni rad</t>
  </si>
  <si>
    <t>Ostali rashodi za zaposlene</t>
  </si>
  <si>
    <t>Doprinosi na plaće</t>
  </si>
  <si>
    <t>Službena putovanja</t>
  </si>
  <si>
    <t>Naknade za prijevoz, za rad na terenu i odvojeni život</t>
  </si>
  <si>
    <t>Rashodi za materijal i energiju</t>
  </si>
  <si>
    <t>Uredski materijal i ostali materijalni rashodi</t>
  </si>
  <si>
    <t>Energija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</si>
  <si>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</si>
  <si>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</si>
  <si>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</si>
  <si>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</si>
  <si>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</si>
  <si>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Ostale usluge</t>
  </si>
  <si>
    <t>Ostali nespomenuti rashodi poslovanja</t>
  </si>
  <si>
    <t>Premije i osiguranja</t>
  </si>
  <si>
    <t>Reprezentacija</t>
  </si>
  <si>
    <t>Ostali rashodi</t>
  </si>
  <si>
    <t>RASHODI ZA NABAVU NEFINANCIJSKE IMOVINE</t>
  </si>
  <si>
    <t>4262</t>
  </si>
  <si>
    <t>NETO FINANCIRANJE</t>
  </si>
  <si>
    <t>Ostali financijski rashodi</t>
  </si>
  <si>
    <t>Bankarske usluge i usluge platnog prometa</t>
  </si>
  <si>
    <t xml:space="preserve">ADMINISTRACIJA I UPRAVLJANJE  </t>
  </si>
  <si>
    <t>OPREMANJE</t>
  </si>
  <si>
    <t>INFORMATIZACIJA</t>
  </si>
  <si>
    <t>I. OPĆI DIO</t>
  </si>
  <si>
    <t>II. POSEBNI DIO</t>
  </si>
  <si>
    <t>PROGRAMI I PROJEKTI ZAŠTITE OKOLIŠA</t>
  </si>
  <si>
    <t>PROGRAMI I PROJEKTI ENERGETSKE UČINKOVITOSTI</t>
  </si>
  <si>
    <t>RASHODI POSLOVANJA I RASHODI ZA NABAVU NEFINANCIJSKE IMOVINE</t>
  </si>
  <si>
    <t>FOND ZA ZAŠTITU OKOLIŠA I ENERGETSKU UČINKOVITOST</t>
  </si>
  <si>
    <t>ADMINISTRATIVNO UPRAVLJANJE I OPREMANJE</t>
  </si>
  <si>
    <t>Zatezne kamate</t>
  </si>
  <si>
    <t>Prihodi po posebnim propisima</t>
  </si>
  <si>
    <t>Kapitalne donacije građanima i kućanstvima</t>
  </si>
  <si>
    <t>Kapitalne donacije</t>
  </si>
  <si>
    <t>Naknade za rad predstavničkih i izvršnih tijela, povjerenstva i sl.</t>
  </si>
  <si>
    <t>GOSPODARENJE OTPADOM-IZGRADNJA CENTARA ZA GOSPODARENJE OTPADOM</t>
  </si>
  <si>
    <t>OPORABA OTPADA I ISKORIŠTAVANJE VRIJEDNIH SVOJSTAVA OTPADA</t>
  </si>
  <si>
    <t>ZAŠTITA, OČUVANJE I POBOLJŠANJE KAKVOĆE ZRAKA, TLA, VODE I MORA</t>
  </si>
  <si>
    <t>ZAŠTITA I OČUVANJE BIOLOŠKE I KRAJOBRAZNE RAZNOLIKOSTI</t>
  </si>
  <si>
    <t>OSTALI PROJEKTI I PROGRAMI ZAŠTITE OKOLIŠA</t>
  </si>
  <si>
    <t>POTICANJE ODRŽIVE GRADNJE</t>
  </si>
  <si>
    <t>OSTALI PROJEKTI I PROGRAMI ENERGETSKE UČINKOVITOSTI</t>
  </si>
  <si>
    <t>Plaće (Bruto)</t>
  </si>
  <si>
    <t>Ostale naknade troškova zaposlenima</t>
  </si>
  <si>
    <t>Službena, radna i zaštitna odjeća i obuća</t>
  </si>
  <si>
    <t>Pristojbe i naknade</t>
  </si>
  <si>
    <t>Subvencije poljoprivrdnicima i obrtnicima</t>
  </si>
  <si>
    <t>Pomoći unutar općeg proračuna</t>
  </si>
  <si>
    <t>Kapitalne pomoći unutar općeg proračuna</t>
  </si>
  <si>
    <t xml:space="preserve">Kapitalne pomoći </t>
  </si>
  <si>
    <t>Povrat zajmova danih tuzemnim trgovačkim društvima izvan javnog sektora</t>
  </si>
  <si>
    <t>Kapitalne pomoći kreditnim i ostalim financijskim institucijama te trgovačkim društvima u javnom sektoru</t>
  </si>
  <si>
    <t>Prihodi od upravnih i administrativnih pristojbi, pristojbi po posebnim propisima i naknada</t>
  </si>
  <si>
    <t>Upravne i administrativne pristojbe</t>
  </si>
  <si>
    <t>Ostale pristojbe i naknade</t>
  </si>
  <si>
    <t>Negativne tečajne razlike i razlike zbog primjene valutne klauzule</t>
  </si>
  <si>
    <t>Prihodi od prodaje proizvoda i robe te pruženih usluga i prihodi od donacija</t>
  </si>
  <si>
    <t xml:space="preserve">Prihodi od prodaje proizvoda i robe te pruženih usluga </t>
  </si>
  <si>
    <t>Prihodi od pruženih usluga</t>
  </si>
  <si>
    <t>Instrumenti, uređaji i strojevi</t>
  </si>
  <si>
    <t>Uređaji, strojevi i oprema za ostale namjene</t>
  </si>
  <si>
    <t>POTICANJE EDUKATIVNIH I INFORMACIJSKIH AKTIVNOSTI U PODRUČJU ENERGETSKE UČINKOVITOSTI</t>
  </si>
  <si>
    <t>Naknade građanima i kućanstvima na temelju osiguranja i druge naknade</t>
  </si>
  <si>
    <t>Ostale naknade građanima i kućanstvima iz proračuna</t>
  </si>
  <si>
    <t>Naknade građanima i kućanstvima u novcu</t>
  </si>
  <si>
    <t>Tekuće pomoći unutar općeg proračuna</t>
  </si>
  <si>
    <t>SANACIJA LOKACIJE OPASNOG OTPADA LEMIĆ BRDO</t>
  </si>
  <si>
    <t>SANACIJA ODLAGALIŠTA OPASNOG OTPADA SOVJAK</t>
  </si>
  <si>
    <t>Kazne, upravne mjere i ostali prihodi</t>
  </si>
  <si>
    <t>Ostali prihodi</t>
  </si>
  <si>
    <t>Naknade građanima i kućanstvima na temelju osiguranja i dr. naknade</t>
  </si>
  <si>
    <t>Ostale nakanade građanima i kućanstvima iz proračuna</t>
  </si>
  <si>
    <t>SANACIJA ODLAGALIŠTA KOMUNALNOG OTPADA SUFINANCIRANA IZ EU</t>
  </si>
  <si>
    <t>IZGRADNJA PRETOVARNIH STANICA</t>
  </si>
  <si>
    <t>-</t>
  </si>
  <si>
    <t>Ostali prihodi od financijske imovine</t>
  </si>
  <si>
    <t>DRŽAVNA MREŽA</t>
  </si>
  <si>
    <t>PROGRAM OBNOVE OBITELJSKIH KUĆA</t>
  </si>
  <si>
    <t>KONTROLA</t>
  </si>
  <si>
    <t>Pomoći iz inozemstva i od subjekata unutar općeg proračuna</t>
  </si>
  <si>
    <t>Pomoći proračunu iz drugih proračuna</t>
  </si>
  <si>
    <t>Tekuće pomoći proračunu iz drugih proračuna</t>
  </si>
  <si>
    <t>Članarine i norme</t>
  </si>
  <si>
    <t>Primljeni povrati glavnica danih zajmova i depozita</t>
  </si>
  <si>
    <t>Pomoći dane u  inozemstvo i unutar općeg proračuna</t>
  </si>
  <si>
    <t>POTPORA PROVEDBI KLIMATSKO-ENERGETSKE POLITIKE</t>
  </si>
  <si>
    <t>POTICANJE OBRAZOVNIH, ISTRAŽIVAČKIH I RAZVOJNIH AKTIVNOSTI U PODRUČJU ENERGETSKE UČINKOVITOSTI</t>
  </si>
  <si>
    <t>Plaće u naravi</t>
  </si>
  <si>
    <t>Troškovi sudskih postupaka</t>
  </si>
  <si>
    <t>Subvencije poljoprivrednicima i obrtnicima</t>
  </si>
  <si>
    <t>PRIHODI POSLOVANJA I PRIHODI OD PRODAJE NEFINANCIJSKE IMOVINE</t>
  </si>
  <si>
    <t>GOSPODARENJE S POSEBNIM KATEGORIJAMA OTPADA</t>
  </si>
  <si>
    <t>UKUPNI PRIHODI</t>
  </si>
  <si>
    <t>Doprinosi za obvezno zdravstveno osiguranje</t>
  </si>
  <si>
    <t>OPERATIVNI PROGRAM "KONKURENTNOST I KOHEZIJA 2014. - 2020." - TEHNIČKA POMOĆ</t>
  </si>
  <si>
    <t>POTICANJE ODVOJENOG PRIKUPLJANJA OTPADA I RECIKLIRANJE</t>
  </si>
  <si>
    <t>SANACIJA ODLAGALIŠTA OTPADA</t>
  </si>
  <si>
    <t>RASHODI  POSLOVANJA</t>
  </si>
  <si>
    <t>UKUPNI RASHODI</t>
  </si>
  <si>
    <t>RAZLIKA - VIŠAK / MANJAK</t>
  </si>
  <si>
    <t>VIŠAK / MANJAK + NETO FINANCIRANJE</t>
  </si>
  <si>
    <t>Naziv prihoda</t>
  </si>
  <si>
    <t>Raz- red</t>
  </si>
  <si>
    <t>Sku- pina</t>
  </si>
  <si>
    <t>Podsk upina</t>
  </si>
  <si>
    <t>Odje- ljak</t>
  </si>
  <si>
    <t>Šifra</t>
  </si>
  <si>
    <t>Naziv</t>
  </si>
  <si>
    <t>IZDACI ZA FINANC. IMOVINU I OTPLATE ZAJMOVA</t>
  </si>
  <si>
    <t>Prihodi od kamata na dane zajmove</t>
  </si>
  <si>
    <t>Prihodi od kamata na dane zajmove trgovačkim društvima i obrtnicima izvan javnog sektora</t>
  </si>
  <si>
    <t>Kapitalne pomoći kreditnim i ostalim financijskim institucijama te trgovačkim društvima izvan javnog sektora</t>
  </si>
  <si>
    <t>Premije osiguranja</t>
  </si>
  <si>
    <t>Otplata glavnice primljenih kredita i zajmova od kreditnih i ostalih financijskih institucija izvan javnog sektora</t>
  </si>
  <si>
    <t>Izdaci za otplatu glavnice primljenih kredita i zajmova</t>
  </si>
  <si>
    <t>Otplata glavnice primljenih kredita od tuzemnih kreditnih  institucija izvan javnog sektora</t>
  </si>
  <si>
    <t>MODERNIZACIJA DRŽAVNE MREŽE SUFINANCIRANA IZ EU</t>
  </si>
  <si>
    <t>Pomoći temeljem prijenosa EU sredstava</t>
  </si>
  <si>
    <t>Tekuće pomoći temeljem prijenosa EU sredstava</t>
  </si>
  <si>
    <t>Kapitalne pomoći temeljem prijenosa EU sredstava</t>
  </si>
  <si>
    <t>Subvencije trgovačkim društvima, zadrugama, poljoprivrednicima i obrtnicima izvan javnog sektora</t>
  </si>
  <si>
    <t>Subvencije trgovačkim društvima i zadrugama izvan javnog sektora</t>
  </si>
  <si>
    <t>Prihodi od pozitivnih tečajnih razlika i razlika zbog primjene valutne klauzule</t>
  </si>
  <si>
    <t>Prihodi od prodaje proizvoda i robe</t>
  </si>
  <si>
    <t>Primici (povrati) glavnice zajmova danih trgovačkim društvima i obrtnicima izvan javnog sektora</t>
  </si>
  <si>
    <t>Povrat zajmova danih drugim razinama vlasti</t>
  </si>
  <si>
    <t>Povrat zajmova danih općinskim proračunima</t>
  </si>
  <si>
    <t>Kapitalne pomoći</t>
  </si>
  <si>
    <t>Kapitalne pomoći kreditnim i ostalim financijskim institucijama te trgovačkim društvima i zadrugama izvan javnog sektora</t>
  </si>
  <si>
    <t>POTPORA PRILAGODBI KLIMATSKIM PROMJENAMA</t>
  </si>
  <si>
    <t xml:space="preserve">PROVEDBA PROGRAMA ENERGETSKE UČINKOVITOSTI U JAVNOM SEKTORU I INDUSTRIJI </t>
  </si>
  <si>
    <t xml:space="preserve">POTICANJE KORIŠTENJA OBNOVLJIVIH IZVORA ENERGIJE </t>
  </si>
  <si>
    <t>POTICANJE ENERGETSKE UČINKOVITOSTI U PROMETU</t>
  </si>
  <si>
    <t>Oprema za održavanje i zaštitu</t>
  </si>
  <si>
    <t>OSTALI PROJEKTI SUFINANCIRANI SREDSTVIMA EU FONDOVA</t>
  </si>
  <si>
    <t>002</t>
  </si>
  <si>
    <t>A200000</t>
  </si>
  <si>
    <t>A200002</t>
  </si>
  <si>
    <t>K200000</t>
  </si>
  <si>
    <t>K200001</t>
  </si>
  <si>
    <t>K200002</t>
  </si>
  <si>
    <t>K200003</t>
  </si>
  <si>
    <t>K200004</t>
  </si>
  <si>
    <t>K200005</t>
  </si>
  <si>
    <t>K200006</t>
  </si>
  <si>
    <t>K200008</t>
  </si>
  <si>
    <t>K200012</t>
  </si>
  <si>
    <t>K200013</t>
  </si>
  <si>
    <t>K200014</t>
  </si>
  <si>
    <t>K200015</t>
  </si>
  <si>
    <t>K200017</t>
  </si>
  <si>
    <t>K200019</t>
  </si>
  <si>
    <t>K200020</t>
  </si>
  <si>
    <t>K200021</t>
  </si>
  <si>
    <t>K200024</t>
  </si>
  <si>
    <t>K200025</t>
  </si>
  <si>
    <t>K200027</t>
  </si>
  <si>
    <t>K200028</t>
  </si>
  <si>
    <t>K200030</t>
  </si>
  <si>
    <t>K200031</t>
  </si>
  <si>
    <t>K200032</t>
  </si>
  <si>
    <t>K200035</t>
  </si>
  <si>
    <t>A200005</t>
  </si>
  <si>
    <t>A200007</t>
  </si>
  <si>
    <t>A200008</t>
  </si>
  <si>
    <t>K200038</t>
  </si>
  <si>
    <t>PROGRAM NABAVE KONDENZACIJSKIH BOJLERA</t>
  </si>
  <si>
    <t>Nematrijalna proizvedena imovina</t>
  </si>
  <si>
    <t>K200007</t>
  </si>
  <si>
    <t>POTICANJE OBRAZOVNIH, ISTRAŽIVAČKIH I RAZVOJNIH AKTIVNOSTI U PODRUČJU ZAŠTITE OKOLIŠA</t>
  </si>
  <si>
    <t>K200022</t>
  </si>
  <si>
    <t>SMANJENJE EMISIJA STAKLENIČKIH PLINOVA U NEENERGETSKIM SEKTORIMA</t>
  </si>
  <si>
    <t>Kapitalne donacije neprofitnim organizacijama</t>
  </si>
  <si>
    <t>Subvencije kreditnim i ostalim financijskom institucijama izvan javnog sektora</t>
  </si>
  <si>
    <t>K200040</t>
  </si>
  <si>
    <t>PROGRAM SUZBIJANJA ENERGETSKOG SIROMAŠTVA</t>
  </si>
  <si>
    <t>K200011</t>
  </si>
  <si>
    <t>OMIŠKA DINARA - OČUVANJE KRAJOBRAZNE VRIJEDNOSTI</t>
  </si>
  <si>
    <t>A200004</t>
  </si>
  <si>
    <t>PROVEDBA AKTIVNOSTI ENERGETSKE UČINKOVITOSTI NA LOKALNOJ I NACIONALNOJ RAZINI RH</t>
  </si>
  <si>
    <t>Prihodi od prodaje proizvedene dugotrajne imovine</t>
  </si>
  <si>
    <t>Prihodi od prodaje postrojenja i opreme</t>
  </si>
  <si>
    <t>PRIHODI OD PRODAJE NEFINANCIJSKE IMOVINE</t>
  </si>
  <si>
    <t>K200043</t>
  </si>
  <si>
    <t>MODERNIZACIJSKI FOND - ULAGANJA ZA ENERGETSKO-KLIMATSKE CILJEVE</t>
  </si>
  <si>
    <t>Prijenos sredstava u sljedeću godinu</t>
  </si>
  <si>
    <t>Prijenos sredstava iz prethodne godine</t>
  </si>
  <si>
    <t>PRIJENOS SREDSTAVA IZ PRETHODNE GODINE</t>
  </si>
  <si>
    <t>PRIJENOS SREDSTAVA U SLJEDEĆU GODINU</t>
  </si>
  <si>
    <t>Tekuće pomoći iz državnog proračuna temeljem prijenosa EU sredstava</t>
  </si>
  <si>
    <t>Kapitalne pomoći iz državnog proračuna temeljem prijenosa EU sredstava</t>
  </si>
  <si>
    <t>Tekuće pomoći iz državnog proračuna</t>
  </si>
  <si>
    <t>Pomoći dane u inozemstvo i unutar općeg proračuna</t>
  </si>
  <si>
    <t xml:space="preserve">IZMJENE I DOPUNE FINANCIJSKOG PLANA FONDA ZA ZAŠTITU OKOLIŠA I ENERGETSKU UČINKOVITOST ZA 2023. GODINU                     </t>
  </si>
  <si>
    <t>POVEĆANJE/ SMANJENJE</t>
  </si>
  <si>
    <t>PLAN 2023.</t>
  </si>
  <si>
    <t>NOVI PLAN 2023.</t>
  </si>
  <si>
    <t>INDEKS</t>
  </si>
  <si>
    <t>Prijevozna sredstva</t>
  </si>
  <si>
    <t>Prijevozna sredstva u cestovnom prometu</t>
  </si>
  <si>
    <t>Tekuće pomoći od međunarodnih organizacija</t>
  </si>
  <si>
    <t>Pomoći od međunarodnih organizacija te institucija i tijela EU</t>
  </si>
  <si>
    <t>INTERREG MONITOR EE</t>
  </si>
  <si>
    <t>Naknade troškova osobama izvan radnog odnosa</t>
  </si>
  <si>
    <t>Ostali nespomenuti rashodi poslovcanja</t>
  </si>
  <si>
    <t>Istrumenti, uređaji i strojevi</t>
  </si>
  <si>
    <t>T200000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</si>
</sst>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"/>
  </numFmts>
  <fonts count="57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85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.85"/>
      <color indexed="8"/>
      <name val="Times New Roman"/>
      <family val="1"/>
    </font>
    <font>
      <i/>
      <sz val="9.85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i/>
      <sz val="9.85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MS Sans Serif"/>
      <family val="2"/>
      <charset val="238"/>
    </font>
    <font>
      <sz val="14"/>
      <color indexed="8"/>
      <name val="Times New Roman"/>
      <family val="1"/>
    </font>
    <font>
      <sz val="12"/>
      <color indexed="8"/>
      <name val="MS Sans Serif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.85"/>
      <color indexed="8"/>
      <name val="Times New Roman"/>
      <family val="1"/>
      <charset val="238"/>
    </font>
    <font>
      <sz val="9.85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2"/>
      <color indexed="8"/>
      <name val="MS Sans Serif"/>
      <family val="2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b/>
      <sz val="9.85"/>
      <name val="Times New Roman"/>
      <family val="1"/>
      <charset val="238"/>
    </font>
    <font>
      <sz val="9.85"/>
      <name val="Times New Roman"/>
      <family val="1"/>
      <charset val="238"/>
    </font>
    <font>
      <sz val="10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  <charset val="238"/>
    </font>
    <font>
      <b/>
      <sz val="9.85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.8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.85"/>
      <color theme="1"/>
      <name val="Times New Roman"/>
      <family val="1"/>
    </font>
    <font>
      <i/>
      <sz val="9.85"/>
      <color theme="1"/>
      <name val="Times New Roman"/>
      <family val="1"/>
      <charset val="238"/>
    </font>
    <font>
      <sz val="10"/>
      <color theme="1"/>
      <name val="Times New Roman"/>
      <family val="1"/>
    </font>
    <font>
      <b/>
      <sz val="10"/>
      <color theme="1"/>
      <name val="MS Sans Serif"/>
      <family val="2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z val="9.85"/>
      <color theme="1"/>
      <name val="Times New Roman"/>
      <family val="1"/>
    </font>
    <font>
      <i/>
      <sz val="9.85"/>
      <color theme="1"/>
      <name val="Times New Roman"/>
      <family val="1"/>
    </font>
    <font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1"/>
      <color rgb="FFC0000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2" fillId="0" borderId="0"/>
    <xf numFmtId="0" fontId="33" fillId="0" borderId="0"/>
    <xf numFmtId="0" fontId="2" fillId="0" borderId="0"/>
    <xf numFmtId="0" fontId="53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9" fontId="2" fillId="0" borderId="0" applyFont="0" applyFill="0" applyBorder="0" applyAlignment="0" applyProtection="0"/>
    <xf numFmtId="0" fontId="53" fillId="0" borderId="0"/>
    <xf numFmtId="0" fontId="55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6" fillId="0" borderId="0"/>
    <xf numFmtId="0" fontId="53" fillId="0" borderId="0"/>
  </cellStyleXfs>
  <cellXfs count="278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3" fontId="8" fillId="0" borderId="0" xfId="0" applyNumberFormat="1" applyFont="1"/>
    <xf numFmtId="3" fontId="5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quotePrefix="1" applyFont="1" applyAlignment="1">
      <alignment horizontal="left" wrapText="1"/>
    </xf>
    <xf numFmtId="0" fontId="3" fillId="0" borderId="1" xfId="0" quotePrefix="1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 vertical="center"/>
    </xf>
    <xf numFmtId="0" fontId="14" fillId="0" borderId="0" xfId="0" applyFont="1"/>
    <xf numFmtId="0" fontId="12" fillId="0" borderId="0" xfId="0" quotePrefix="1" applyFont="1" applyAlignment="1">
      <alignment horizontal="left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5" fillId="0" borderId="0" xfId="0" applyFont="1"/>
    <xf numFmtId="0" fontId="4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3" fillId="0" borderId="0" xfId="0" quotePrefix="1" applyFont="1" applyAlignment="1">
      <alignment horizontal="left" vertical="center" wrapText="1"/>
    </xf>
    <xf numFmtId="0" fontId="17" fillId="0" borderId="0" xfId="0" applyFont="1"/>
    <xf numFmtId="0" fontId="4" fillId="0" borderId="1" xfId="0" quotePrefix="1" applyFont="1" applyBorder="1" applyAlignment="1">
      <alignment horizontal="left" vertical="center"/>
    </xf>
    <xf numFmtId="0" fontId="30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/>
    <xf numFmtId="0" fontId="17" fillId="0" borderId="0" xfId="0" applyFont="1" applyAlignment="1">
      <alignment horizontal="left" wrapText="1"/>
    </xf>
    <xf numFmtId="0" fontId="6" fillId="0" borderId="0" xfId="0" quotePrefix="1" applyFont="1" applyAlignment="1">
      <alignment horizontal="left" vertical="center" wrapText="1"/>
    </xf>
    <xf numFmtId="3" fontId="4" fillId="0" borderId="0" xfId="0" quotePrefix="1" applyNumberFormat="1" applyFont="1" applyAlignment="1">
      <alignment horizontal="left" wrapText="1"/>
    </xf>
    <xf numFmtId="0" fontId="24" fillId="2" borderId="0" xfId="0" applyFont="1" applyFill="1"/>
    <xf numFmtId="0" fontId="25" fillId="0" borderId="0" xfId="0" applyFont="1" applyAlignment="1">
      <alignment horizontal="left" vertical="top"/>
    </xf>
    <xf numFmtId="0" fontId="29" fillId="0" borderId="0" xfId="0" quotePrefix="1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3" fontId="20" fillId="0" borderId="3" xfId="0" applyNumberFormat="1" applyFont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3" fontId="20" fillId="0" borderId="3" xfId="0" applyNumberFormat="1" applyFont="1" applyBorder="1" applyAlignment="1">
      <alignment horizontal="right" wrapText="1"/>
    </xf>
    <xf numFmtId="4" fontId="9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3" fontId="16" fillId="0" borderId="0" xfId="0" applyNumberFormat="1" applyFont="1" applyAlignment="1">
      <alignment horizontal="left" vertical="top"/>
    </xf>
    <xf numFmtId="0" fontId="3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3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wrapText="1"/>
    </xf>
    <xf numFmtId="3" fontId="26" fillId="0" borderId="0" xfId="0" applyNumberFormat="1" applyFont="1" applyAlignment="1">
      <alignment wrapText="1"/>
    </xf>
    <xf numFmtId="3" fontId="25" fillId="0" borderId="0" xfId="0" applyNumberFormat="1" applyFont="1" applyAlignment="1">
      <alignment wrapText="1"/>
    </xf>
    <xf numFmtId="0" fontId="1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quotePrefix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quotePrefix="1" applyFont="1" applyAlignment="1">
      <alignment horizontal="left" vertical="top"/>
    </xf>
    <xf numFmtId="0" fontId="28" fillId="0" borderId="0" xfId="0" quotePrefix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6" fillId="0" borderId="0" xfId="0" quotePrefix="1" applyFont="1" applyAlignment="1">
      <alignment horizontal="left" vertical="top"/>
    </xf>
    <xf numFmtId="0" fontId="0" fillId="0" borderId="0" xfId="0" applyAlignment="1">
      <alignment horizontal="left" vertical="top"/>
    </xf>
    <xf numFmtId="4" fontId="4" fillId="0" borderId="0" xfId="0" applyNumberFormat="1" applyFont="1" applyAlignment="1">
      <alignment horizontal="right"/>
    </xf>
    <xf numFmtId="3" fontId="27" fillId="0" borderId="0" xfId="0" applyNumberFormat="1" applyFont="1"/>
    <xf numFmtId="4" fontId="24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3" fontId="26" fillId="0" borderId="0" xfId="0" applyNumberFormat="1" applyFont="1"/>
    <xf numFmtId="4" fontId="25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0" fontId="32" fillId="0" borderId="0" xfId="0" applyFont="1"/>
    <xf numFmtId="0" fontId="17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3" fillId="0" borderId="0" xfId="0" quotePrefix="1" applyFont="1" applyAlignment="1">
      <alignment horizontal="left" vertical="top"/>
    </xf>
    <xf numFmtId="0" fontId="3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" fillId="0" borderId="0" xfId="0" quotePrefix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18" fillId="0" borderId="0" xfId="0" applyFont="1" applyAlignment="1">
      <alignment vertical="top"/>
    </xf>
    <xf numFmtId="0" fontId="25" fillId="0" borderId="0" xfId="0" applyFont="1" applyAlignment="1">
      <alignment vertical="top"/>
    </xf>
    <xf numFmtId="3" fontId="26" fillId="0" borderId="0" xfId="0" quotePrefix="1" applyNumberFormat="1" applyFont="1" applyAlignment="1">
      <alignment horizontal="left" vertical="top"/>
    </xf>
    <xf numFmtId="3" fontId="4" fillId="0" borderId="0" xfId="0" quotePrefix="1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3" fontId="16" fillId="0" borderId="0" xfId="0" applyNumberFormat="1" applyFont="1" applyAlignment="1">
      <alignment vertical="top"/>
    </xf>
    <xf numFmtId="0" fontId="31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left" vertical="center"/>
    </xf>
    <xf numFmtId="0" fontId="35" fillId="0" borderId="0" xfId="0" quotePrefix="1" applyFont="1" applyAlignment="1">
      <alignment horizontal="left"/>
    </xf>
    <xf numFmtId="0" fontId="35" fillId="0" borderId="0" xfId="0" applyFont="1"/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left" vertical="top"/>
    </xf>
    <xf numFmtId="0" fontId="37" fillId="0" borderId="0" xfId="0" applyFont="1"/>
    <xf numFmtId="0" fontId="38" fillId="0" borderId="0" xfId="0" applyFont="1"/>
    <xf numFmtId="0" fontId="35" fillId="0" borderId="0" xfId="0" applyFont="1" applyAlignment="1">
      <alignment horizontal="left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35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39" fillId="0" borderId="0" xfId="0" applyFont="1"/>
    <xf numFmtId="4" fontId="37" fillId="0" borderId="0" xfId="0" applyNumberFormat="1" applyFont="1" applyAlignment="1">
      <alignment horizontal="right"/>
    </xf>
    <xf numFmtId="0" fontId="37" fillId="0" borderId="0" xfId="0" quotePrefix="1" applyFont="1" applyAlignment="1">
      <alignment horizontal="left" vertical="top"/>
    </xf>
    <xf numFmtId="0" fontId="37" fillId="0" borderId="0" xfId="0" quotePrefix="1" applyFont="1" applyAlignment="1">
      <alignment horizontal="left"/>
    </xf>
    <xf numFmtId="0" fontId="37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0" fontId="34" fillId="0" borderId="0" xfId="0" applyFont="1"/>
    <xf numFmtId="4" fontId="34" fillId="0" borderId="0" xfId="0" applyNumberFormat="1" applyFont="1" applyAlignment="1">
      <alignment horizontal="right"/>
    </xf>
    <xf numFmtId="3" fontId="36" fillId="0" borderId="0" xfId="0" applyNumberFormat="1" applyFont="1" applyAlignment="1">
      <alignment vertical="top"/>
    </xf>
    <xf numFmtId="4" fontId="36" fillId="0" borderId="0" xfId="0" applyNumberFormat="1" applyFont="1" applyAlignment="1">
      <alignment horizontal="right" vertical="top"/>
    </xf>
    <xf numFmtId="4" fontId="35" fillId="0" borderId="0" xfId="0" applyNumberFormat="1" applyFont="1" applyAlignment="1">
      <alignment horizontal="right"/>
    </xf>
    <xf numFmtId="3" fontId="41" fillId="0" borderId="0" xfId="0" applyNumberFormat="1" applyFont="1"/>
    <xf numFmtId="4" fontId="41" fillId="0" borderId="0" xfId="0" applyNumberFormat="1" applyFont="1" applyAlignment="1">
      <alignment horizontal="right"/>
    </xf>
    <xf numFmtId="0" fontId="44" fillId="0" borderId="1" xfId="0" applyFont="1" applyBorder="1" applyAlignment="1">
      <alignment vertical="center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left" wrapText="1"/>
    </xf>
    <xf numFmtId="0" fontId="41" fillId="0" borderId="0" xfId="0" applyFont="1"/>
    <xf numFmtId="0" fontId="42" fillId="0" borderId="0" xfId="0" applyFont="1" applyAlignment="1">
      <alignment vertical="center"/>
    </xf>
    <xf numFmtId="0" fontId="37" fillId="0" borderId="0" xfId="0" quotePrefix="1" applyFont="1" applyAlignment="1">
      <alignment horizontal="left" vertical="center"/>
    </xf>
    <xf numFmtId="0" fontId="35" fillId="0" borderId="0" xfId="0" quotePrefix="1" applyFont="1" applyAlignment="1">
      <alignment horizontal="left" vertical="center"/>
    </xf>
    <xf numFmtId="0" fontId="35" fillId="0" borderId="0" xfId="0" applyFont="1" applyAlignment="1">
      <alignment horizontal="left" vertical="top" wrapText="1"/>
    </xf>
    <xf numFmtId="0" fontId="39" fillId="0" borderId="0" xfId="0" applyFont="1" applyAlignment="1">
      <alignment horizontal="left" wrapText="1"/>
    </xf>
    <xf numFmtId="0" fontId="38" fillId="0" borderId="0" xfId="0" quotePrefix="1" applyFont="1" applyAlignment="1">
      <alignment horizontal="left" vertical="center"/>
    </xf>
    <xf numFmtId="3" fontId="41" fillId="0" borderId="0" xfId="0" quotePrefix="1" applyNumberFormat="1" applyFont="1" applyAlignment="1">
      <alignment horizontal="left"/>
    </xf>
    <xf numFmtId="0" fontId="39" fillId="0" borderId="0" xfId="0" quotePrefix="1" applyFont="1" applyAlignment="1">
      <alignment horizontal="left"/>
    </xf>
    <xf numFmtId="0" fontId="37" fillId="0" borderId="0" xfId="0" applyFont="1" applyAlignment="1">
      <alignment wrapText="1"/>
    </xf>
    <xf numFmtId="2" fontId="36" fillId="0" borderId="0" xfId="0" applyNumberFormat="1" applyFont="1" applyAlignment="1">
      <alignment horizontal="right"/>
    </xf>
    <xf numFmtId="0" fontId="38" fillId="0" borderId="0" xfId="0" applyFont="1" applyAlignment="1">
      <alignment vertical="center"/>
    </xf>
    <xf numFmtId="0" fontId="46" fillId="0" borderId="0" xfId="0" applyFont="1"/>
    <xf numFmtId="0" fontId="47" fillId="0" borderId="0" xfId="0" applyFont="1"/>
    <xf numFmtId="0" fontId="35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quotePrefix="1" applyFont="1" applyAlignment="1">
      <alignment horizontal="left" vertical="center"/>
    </xf>
    <xf numFmtId="0" fontId="46" fillId="0" borderId="0" xfId="0" quotePrefix="1" applyFont="1" applyAlignment="1">
      <alignment horizontal="left"/>
    </xf>
    <xf numFmtId="0" fontId="35" fillId="0" borderId="4" xfId="0" applyFont="1" applyBorder="1" applyAlignment="1">
      <alignment vertical="center"/>
    </xf>
    <xf numFmtId="0" fontId="35" fillId="0" borderId="4" xfId="0" quotePrefix="1" applyFont="1" applyBorder="1" applyAlignment="1">
      <alignment horizontal="left" vertical="center"/>
    </xf>
    <xf numFmtId="0" fontId="47" fillId="0" borderId="0" xfId="0" quotePrefix="1" applyFont="1" applyAlignment="1">
      <alignment horizontal="left"/>
    </xf>
    <xf numFmtId="0" fontId="48" fillId="0" borderId="0" xfId="0" quotePrefix="1" applyFont="1" applyAlignment="1">
      <alignment horizontal="left" vertical="center"/>
    </xf>
    <xf numFmtId="3" fontId="49" fillId="0" borderId="0" xfId="0" applyNumberFormat="1" applyFont="1"/>
    <xf numFmtId="0" fontId="41" fillId="0" borderId="0" xfId="0" quotePrefix="1" applyFont="1" applyAlignment="1">
      <alignment horizontal="left"/>
    </xf>
    <xf numFmtId="0" fontId="50" fillId="0" borderId="0" xfId="0" applyFont="1" applyAlignment="1">
      <alignment horizontal="right"/>
    </xf>
    <xf numFmtId="3" fontId="51" fillId="0" borderId="0" xfId="0" applyNumberFormat="1" applyFont="1" applyAlignment="1">
      <alignment horizontal="right" wrapText="1"/>
    </xf>
    <xf numFmtId="4" fontId="51" fillId="0" borderId="0" xfId="0" applyNumberFormat="1" applyFont="1" applyAlignment="1">
      <alignment horizontal="right" wrapText="1"/>
    </xf>
    <xf numFmtId="0" fontId="45" fillId="0" borderId="0" xfId="0" quotePrefix="1" applyFont="1" applyAlignment="1">
      <alignment horizontal="left"/>
    </xf>
    <xf numFmtId="3" fontId="14" fillId="0" borderId="0" xfId="0" applyNumberFormat="1" applyFont="1"/>
    <xf numFmtId="4" fontId="17" fillId="0" borderId="0" xfId="0" applyNumberFormat="1" applyFont="1" applyAlignment="1">
      <alignment horizontal="right"/>
    </xf>
    <xf numFmtId="2" fontId="36" fillId="0" borderId="0" xfId="0" applyNumberFormat="1" applyFont="1" applyAlignment="1">
      <alignment horizontal="right" vertical="center"/>
    </xf>
    <xf numFmtId="0" fontId="52" fillId="0" borderId="0" xfId="0" applyFont="1" applyAlignment="1">
      <alignment vertical="center"/>
    </xf>
    <xf numFmtId="0" fontId="37" fillId="0" borderId="0" xfId="0" applyFont="1" applyAlignment="1">
      <alignment horizontal="left" vertical="top"/>
    </xf>
    <xf numFmtId="0" fontId="38" fillId="0" borderId="0" xfId="0" applyFont="1" applyAlignment="1">
      <alignment wrapText="1"/>
    </xf>
    <xf numFmtId="3" fontId="38" fillId="0" borderId="0" xfId="0" quotePrefix="1" applyNumberFormat="1" applyFont="1" applyAlignment="1">
      <alignment horizontal="left"/>
    </xf>
    <xf numFmtId="0" fontId="36" fillId="0" borderId="0" xfId="0" quotePrefix="1" applyFont="1" applyAlignment="1">
      <alignment horizontal="left" vertical="center"/>
    </xf>
    <xf numFmtId="3" fontId="36" fillId="0" borderId="0" xfId="0" applyNumberFormat="1" applyFont="1" applyAlignment="1">
      <alignment horizontal="left"/>
    </xf>
    <xf numFmtId="3" fontId="38" fillId="0" borderId="0" xfId="0" applyNumberFormat="1" applyFont="1" applyAlignment="1">
      <alignment horizontal="left"/>
    </xf>
    <xf numFmtId="3" fontId="36" fillId="0" borderId="0" xfId="0" quotePrefix="1" applyNumberFormat="1" applyFont="1" applyAlignment="1">
      <alignment horizontal="left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36" fillId="0" borderId="0" xfId="0" applyFont="1" applyAlignment="1">
      <alignment vertical="top" wrapText="1"/>
    </xf>
    <xf numFmtId="0" fontId="35" fillId="0" borderId="0" xfId="0" quotePrefix="1" applyFont="1" applyAlignment="1">
      <alignment horizontal="left" wrapText="1"/>
    </xf>
    <xf numFmtId="0" fontId="36" fillId="0" borderId="0" xfId="0" applyFont="1" applyAlignment="1">
      <alignment horizontal="left" vertical="top" wrapText="1"/>
    </xf>
    <xf numFmtId="0" fontId="36" fillId="0" borderId="0" xfId="0" applyFont="1" applyAlignment="1">
      <alignment vertical="center" wrapText="1"/>
    </xf>
    <xf numFmtId="0" fontId="18" fillId="0" borderId="0" xfId="0" quotePrefix="1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4" fontId="36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4" fontId="0" fillId="0" borderId="0" xfId="0" applyNumberFormat="1"/>
    <xf numFmtId="3" fontId="0" fillId="0" borderId="0" xfId="0" applyNumberFormat="1"/>
    <xf numFmtId="0" fontId="19" fillId="0" borderId="0" xfId="0" applyFont="1" applyAlignment="1">
      <alignment vertical="top"/>
    </xf>
    <xf numFmtId="3" fontId="37" fillId="0" borderId="0" xfId="0" applyNumberFormat="1" applyFont="1"/>
    <xf numFmtId="3" fontId="16" fillId="0" borderId="0" xfId="0" applyNumberFormat="1" applyFont="1"/>
    <xf numFmtId="3" fontId="38" fillId="0" borderId="0" xfId="0" applyNumberFormat="1" applyFont="1" applyAlignment="1">
      <alignment horizontal="right"/>
    </xf>
    <xf numFmtId="3" fontId="35" fillId="0" borderId="0" xfId="0" applyNumberFormat="1" applyFont="1"/>
    <xf numFmtId="3" fontId="36" fillId="0" borderId="0" xfId="0" applyNumberFormat="1" applyFont="1" applyAlignment="1">
      <alignment horizontal="right"/>
    </xf>
    <xf numFmtId="4" fontId="36" fillId="0" borderId="0" xfId="0" applyNumberFormat="1" applyFont="1" applyAlignment="1">
      <alignment horizontal="right"/>
    </xf>
    <xf numFmtId="3" fontId="38" fillId="0" borderId="0" xfId="0" applyNumberFormat="1" applyFont="1"/>
    <xf numFmtId="4" fontId="38" fillId="0" borderId="0" xfId="0" applyNumberFormat="1" applyFont="1" applyAlignment="1">
      <alignment horizontal="right"/>
    </xf>
    <xf numFmtId="3" fontId="36" fillId="0" borderId="0" xfId="0" applyNumberFormat="1" applyFont="1" applyAlignment="1">
      <alignment vertical="center"/>
    </xf>
    <xf numFmtId="3" fontId="17" fillId="0" borderId="0" xfId="0" applyNumberFormat="1" applyFont="1"/>
    <xf numFmtId="3" fontId="17" fillId="0" borderId="0" xfId="0" applyNumberFormat="1" applyFont="1" applyAlignment="1">
      <alignment wrapText="1"/>
    </xf>
    <xf numFmtId="3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/>
    </xf>
    <xf numFmtId="3" fontId="24" fillId="0" borderId="0" xfId="0" applyNumberFormat="1" applyFont="1"/>
    <xf numFmtId="3" fontId="25" fillId="0" borderId="0" xfId="0" applyNumberFormat="1" applyFont="1"/>
    <xf numFmtId="4" fontId="5" fillId="0" borderId="0" xfId="0" applyNumberFormat="1" applyFont="1"/>
    <xf numFmtId="3" fontId="36" fillId="0" borderId="0" xfId="0" applyNumberFormat="1" applyFont="1"/>
    <xf numFmtId="4" fontId="34" fillId="0" borderId="0" xfId="0" applyNumberFormat="1" applyFont="1" applyAlignment="1">
      <alignment vertical="center"/>
    </xf>
    <xf numFmtId="0" fontId="19" fillId="0" borderId="0" xfId="0" quotePrefix="1" applyFont="1" applyAlignment="1">
      <alignment horizontal="left" vertical="top" wrapText="1"/>
    </xf>
    <xf numFmtId="3" fontId="34" fillId="0" borderId="0" xfId="0" applyNumberFormat="1" applyFont="1"/>
    <xf numFmtId="3" fontId="34" fillId="0" borderId="0" xfId="0" applyNumberFormat="1" applyFont="1" applyAlignment="1">
      <alignment vertical="center"/>
    </xf>
    <xf numFmtId="3" fontId="9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9" fillId="0" borderId="0" xfId="0" applyFont="1" applyAlignment="1">
      <alignment wrapText="1"/>
    </xf>
    <xf numFmtId="4" fontId="26" fillId="0" borderId="0" xfId="0" applyNumberFormat="1" applyFont="1"/>
    <xf numFmtId="4" fontId="17" fillId="0" borderId="0" xfId="0" applyNumberFormat="1" applyFont="1"/>
    <xf numFmtId="4" fontId="16" fillId="0" borderId="0" xfId="0" applyNumberFormat="1" applyFont="1"/>
    <xf numFmtId="4" fontId="14" fillId="0" borderId="0" xfId="0" applyNumberFormat="1" applyFont="1"/>
    <xf numFmtId="3" fontId="17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35" fillId="0" borderId="0" xfId="0" quotePrefix="1" applyFont="1" applyAlignment="1">
      <alignment wrapText="1"/>
    </xf>
    <xf numFmtId="0" fontId="35" fillId="0" borderId="0" xfId="0" applyFont="1" applyAlignment="1">
      <alignment horizontal="right"/>
    </xf>
    <xf numFmtId="0" fontId="3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7" fillId="0" borderId="0" xfId="0" applyNumberFormat="1" applyFont="1" applyAlignment="1">
      <alignment horizontal="right" vertical="center"/>
    </xf>
    <xf numFmtId="3" fontId="47" fillId="0" borderId="0" xfId="0" applyNumberFormat="1" applyFont="1"/>
    <xf numFmtId="0" fontId="17" fillId="0" borderId="0" xfId="0" applyFont="1" applyAlignment="1">
      <alignment horizontal="center" vertical="center"/>
    </xf>
    <xf numFmtId="3" fontId="24" fillId="2" borderId="0" xfId="0" applyNumberFormat="1" applyFont="1" applyFill="1"/>
    <xf numFmtId="3" fontId="17" fillId="0" borderId="0" xfId="0" applyNumberFormat="1" applyFont="1" applyAlignment="1">
      <alignment vertical="center"/>
    </xf>
    <xf numFmtId="4" fontId="36" fillId="0" borderId="0" xfId="0" applyNumberFormat="1" applyFont="1"/>
    <xf numFmtId="4" fontId="38" fillId="0" borderId="0" xfId="0" applyNumberFormat="1" applyFont="1"/>
    <xf numFmtId="4" fontId="5" fillId="0" borderId="0" xfId="0" applyNumberFormat="1" applyFont="1" applyAlignment="1">
      <alignment horizontal="right"/>
    </xf>
    <xf numFmtId="0" fontId="10" fillId="0" borderId="3" xfId="0" applyFont="1" applyBorder="1" applyAlignment="1">
      <alignment horizontal="left"/>
    </xf>
    <xf numFmtId="0" fontId="15" fillId="0" borderId="3" xfId="0" applyFont="1" applyBorder="1"/>
    <xf numFmtId="0" fontId="23" fillId="0" borderId="3" xfId="0" applyFont="1" applyBorder="1"/>
    <xf numFmtId="0" fontId="10" fillId="0" borderId="1" xfId="0" quotePrefix="1" applyFont="1" applyBorder="1" applyAlignment="1">
      <alignment horizontal="center"/>
    </xf>
    <xf numFmtId="0" fontId="4" fillId="0" borderId="7" xfId="0" quotePrefix="1" applyFont="1" applyBorder="1" applyAlignment="1">
      <alignment horizontal="center" wrapText="1"/>
    </xf>
    <xf numFmtId="0" fontId="12" fillId="0" borderId="0" xfId="0" quotePrefix="1" applyFont="1" applyAlignment="1">
      <alignment horizontal="center" vertical="center"/>
    </xf>
    <xf numFmtId="0" fontId="12" fillId="0" borderId="5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9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164" fontId="2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5" xfId="0" quotePrefix="1" applyFont="1" applyBorder="1" applyAlignment="1">
      <alignment horizontal="left" wrapText="1"/>
    </xf>
    <xf numFmtId="0" fontId="13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</cellXfs>
  <cellStyles count="24">
    <cellStyle name="Normal 2" xfId="10" xr:uid="{00000000-0005-0000-0000-000000000000}"/>
    <cellStyle name="Normalno" xfId="0" builtinId="0"/>
    <cellStyle name="Normalno 2" xfId="8" xr:uid="{00000000-0005-0000-0000-000002000000}"/>
    <cellStyle name="Normalno 2 2" xfId="9" xr:uid="{00000000-0005-0000-0000-000003000000}"/>
    <cellStyle name="Normalno 3" xfId="13" xr:uid="{00000000-0005-0000-0000-000004000000}"/>
    <cellStyle name="Normalno 4" xfId="11" xr:uid="{00000000-0005-0000-0000-000005000000}"/>
    <cellStyle name="Normalno 4 2" xfId="12" xr:uid="{00000000-0005-0000-0000-000006000000}"/>
    <cellStyle name="Normalno 4 2 2" xfId="20" xr:uid="{00000000-0005-0000-0000-000007000000}"/>
    <cellStyle name="Normalno 4 3" xfId="19" xr:uid="{00000000-0005-0000-0000-000008000000}"/>
    <cellStyle name="Normalno 5" xfId="14" xr:uid="{00000000-0005-0000-0000-000009000000}"/>
    <cellStyle name="Normalno 6" xfId="16" xr:uid="{00000000-0005-0000-0000-00000A000000}"/>
    <cellStyle name="Normalno 7" xfId="17" xr:uid="{00000000-0005-0000-0000-00000B000000}"/>
    <cellStyle name="Normalno 7 2" xfId="22" xr:uid="{00000000-0005-0000-0000-00000C000000}"/>
    <cellStyle name="Normalno 7 3" xfId="23" xr:uid="{00000000-0005-0000-0000-00000D000000}"/>
    <cellStyle name="Normalno 8" xfId="3" xr:uid="{00000000-0005-0000-0000-00000E000000}"/>
    <cellStyle name="Normalno 8 2" xfId="18" xr:uid="{00000000-0005-0000-0000-00000F000000}"/>
    <cellStyle name="Obično 2" xfId="4" xr:uid="{00000000-0005-0000-0000-000010000000}"/>
    <cellStyle name="Obično 3" xfId="1" xr:uid="{00000000-0005-0000-0000-000011000000}"/>
    <cellStyle name="Obično 4" xfId="5" xr:uid="{00000000-0005-0000-0000-000012000000}"/>
    <cellStyle name="Obično 5" xfId="6" xr:uid="{00000000-0005-0000-0000-000013000000}"/>
    <cellStyle name="Obično 6" xfId="7" xr:uid="{00000000-0005-0000-0000-000014000000}"/>
    <cellStyle name="Obično 7" xfId="2" xr:uid="{00000000-0005-0000-0000-000015000000}"/>
    <cellStyle name="Postotak 2" xfId="15" xr:uid="{00000000-0005-0000-0000-000016000000}"/>
    <cellStyle name="Postotak 2 2" xfId="21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opLeftCell="A3" zoomScaleNormal="100" workbookViewId="0">
      <selection activeCell="K22" sqref="K22"/>
    </sheetView>
  </sheetViews>
  <sheetFormatPr defaultColWidth="11.42578125" defaultRowHeight="12.75" x14ac:dyDescent="0.2"/>
  <cols>
    <col min="1" max="2" width="4.28515625" style="3" customWidth="1"/>
    <col min="3" max="3" width="5.5703125" style="3" customWidth="1"/>
    <col min="4" max="4" width="5.28515625" style="16" customWidth="1"/>
    <col min="5" max="5" width="39.42578125" customWidth="1"/>
    <col min="6" max="6" width="17.5703125" bestFit="1" customWidth="1"/>
    <col min="7" max="7" width="17.7109375" customWidth="1"/>
    <col min="8" max="8" width="17.140625" customWidth="1"/>
    <col min="9" max="9" width="9.42578125" customWidth="1"/>
    <col min="11" max="11" width="12.28515625" bestFit="1" customWidth="1"/>
    <col min="12" max="12" width="21.140625" bestFit="1" customWidth="1"/>
    <col min="13" max="13" width="20.85546875" bestFit="1" customWidth="1"/>
    <col min="14" max="14" width="13.85546875" bestFit="1" customWidth="1"/>
    <col min="15" max="15" width="11.5703125" bestFit="1" customWidth="1"/>
    <col min="16" max="16" width="13.7109375" bestFit="1" customWidth="1"/>
  </cols>
  <sheetData>
    <row r="1" spans="1:18" ht="12.75" hidden="1" customHeight="1" x14ac:dyDescent="0.2">
      <c r="A1" s="270" t="s">
        <v>2</v>
      </c>
      <c r="B1" s="271"/>
      <c r="C1" s="271"/>
      <c r="D1" s="271"/>
      <c r="E1" s="271"/>
    </row>
    <row r="2" spans="1:18" ht="27.75" hidden="1" customHeight="1" x14ac:dyDescent="0.2">
      <c r="A2" s="271"/>
      <c r="B2" s="271"/>
      <c r="C2" s="271"/>
      <c r="D2" s="271"/>
      <c r="E2" s="271"/>
    </row>
    <row r="3" spans="1:18" ht="27.75" customHeight="1" x14ac:dyDescent="0.2">
      <c r="A3" s="272" t="s">
        <v>236</v>
      </c>
      <c r="B3" s="272"/>
      <c r="C3" s="272"/>
      <c r="D3" s="272"/>
      <c r="E3" s="272"/>
      <c r="F3" s="272"/>
      <c r="G3" s="272"/>
      <c r="H3" s="272"/>
      <c r="I3" s="272"/>
    </row>
    <row r="4" spans="1:18" ht="20.25" customHeight="1" x14ac:dyDescent="0.2">
      <c r="A4" s="272"/>
      <c r="B4" s="272"/>
      <c r="C4" s="272"/>
      <c r="D4" s="272"/>
      <c r="E4" s="272"/>
      <c r="F4" s="272"/>
      <c r="G4" s="272"/>
      <c r="H4" s="272"/>
      <c r="I4" s="272"/>
      <c r="L4" s="212"/>
      <c r="M4" s="212"/>
      <c r="N4" s="212"/>
      <c r="O4" s="212"/>
      <c r="P4" s="212"/>
      <c r="Q4" s="212"/>
      <c r="R4" s="212"/>
    </row>
    <row r="5" spans="1:18" s="26" customFormat="1" ht="21" customHeight="1" x14ac:dyDescent="0.25">
      <c r="A5" s="273" t="s">
        <v>66</v>
      </c>
      <c r="B5" s="273"/>
      <c r="C5" s="273"/>
      <c r="D5" s="273"/>
      <c r="E5" s="273"/>
      <c r="F5" s="273"/>
      <c r="G5" s="273"/>
      <c r="H5" s="273"/>
      <c r="I5" s="273"/>
    </row>
    <row r="6" spans="1:18" s="3" customFormat="1" ht="18.75" customHeight="1" x14ac:dyDescent="0.2">
      <c r="A6" s="273" t="s">
        <v>4</v>
      </c>
      <c r="B6" s="273"/>
      <c r="C6" s="273"/>
      <c r="D6" s="273"/>
      <c r="E6" s="273"/>
      <c r="F6" s="273"/>
      <c r="G6" s="273"/>
      <c r="H6" s="273"/>
      <c r="I6" s="273"/>
    </row>
    <row r="7" spans="1:18" s="3" customFormat="1" ht="12.75" customHeight="1" x14ac:dyDescent="0.35">
      <c r="A7" s="25"/>
      <c r="B7" s="24"/>
      <c r="C7" s="24"/>
      <c r="D7" s="24"/>
      <c r="E7" s="24"/>
      <c r="I7" s="254"/>
    </row>
    <row r="8" spans="1:18" s="3" customFormat="1" ht="25.5" x14ac:dyDescent="0.2">
      <c r="A8" s="267"/>
      <c r="B8" s="268"/>
      <c r="C8" s="268"/>
      <c r="D8" s="268"/>
      <c r="E8" s="269"/>
      <c r="F8" s="237" t="s">
        <v>238</v>
      </c>
      <c r="G8" s="237" t="s">
        <v>237</v>
      </c>
      <c r="H8" s="237" t="s">
        <v>239</v>
      </c>
      <c r="I8" s="238" t="s">
        <v>240</v>
      </c>
      <c r="J8" s="4"/>
      <c r="K8" s="4"/>
    </row>
    <row r="9" spans="1:18" s="3" customFormat="1" ht="22.5" customHeight="1" x14ac:dyDescent="0.25">
      <c r="A9" s="260" t="s">
        <v>29</v>
      </c>
      <c r="B9" s="262"/>
      <c r="C9" s="262"/>
      <c r="D9" s="262"/>
      <c r="E9" s="262"/>
      <c r="F9" s="46">
        <f>prihodi!G4</f>
        <v>413608609</v>
      </c>
      <c r="G9" s="46">
        <f>prihodi!H4</f>
        <v>-45849469</v>
      </c>
      <c r="H9" s="46">
        <f>F9+G9</f>
        <v>367759140</v>
      </c>
      <c r="I9" s="47">
        <f>H9/F9*100</f>
        <v>88.9147691797682</v>
      </c>
      <c r="L9" s="230"/>
      <c r="M9" s="230"/>
      <c r="N9" s="230"/>
    </row>
    <row r="10" spans="1:18" s="3" customFormat="1" ht="22.5" customHeight="1" x14ac:dyDescent="0.25">
      <c r="A10" s="260" t="s">
        <v>225</v>
      </c>
      <c r="B10" s="262"/>
      <c r="C10" s="262"/>
      <c r="D10" s="262"/>
      <c r="E10" s="262"/>
      <c r="F10" s="48">
        <f>prihodi!G37</f>
        <v>0</v>
      </c>
      <c r="G10" s="48">
        <f>prihodi!H37</f>
        <v>0</v>
      </c>
      <c r="H10" s="46">
        <f t="shared" ref="H10:H14" si="0">F10+G10</f>
        <v>0</v>
      </c>
      <c r="I10" s="49" t="s">
        <v>117</v>
      </c>
      <c r="L10" s="230"/>
      <c r="M10" s="230"/>
      <c r="N10" s="230"/>
    </row>
    <row r="11" spans="1:18" s="3" customFormat="1" ht="22.5" customHeight="1" x14ac:dyDescent="0.25">
      <c r="A11" s="260" t="s">
        <v>135</v>
      </c>
      <c r="B11" s="261"/>
      <c r="C11" s="261"/>
      <c r="D11" s="261"/>
      <c r="E11" s="261"/>
      <c r="F11" s="48">
        <f t="shared" ref="F11" si="1">SUM(F9:F10)</f>
        <v>413608609</v>
      </c>
      <c r="G11" s="48">
        <f t="shared" ref="G11" si="2">SUM(G9:G10)</f>
        <v>-45849469</v>
      </c>
      <c r="H11" s="46">
        <f t="shared" si="0"/>
        <v>367759140</v>
      </c>
      <c r="I11" s="47">
        <f t="shared" ref="I11:I15" si="3">H11/F11*100</f>
        <v>88.9147691797682</v>
      </c>
      <c r="L11" s="230"/>
      <c r="M11" s="230"/>
      <c r="N11" s="230"/>
    </row>
    <row r="12" spans="1:18" s="3" customFormat="1" ht="22.5" customHeight="1" x14ac:dyDescent="0.25">
      <c r="A12" s="260" t="s">
        <v>140</v>
      </c>
      <c r="B12" s="262"/>
      <c r="C12" s="262"/>
      <c r="D12" s="262"/>
      <c r="E12" s="262"/>
      <c r="F12" s="48">
        <f>'rashodi-opći dio'!F3</f>
        <v>399558443</v>
      </c>
      <c r="G12" s="48">
        <f>'rashodi-opći dio'!G3</f>
        <v>-71481855</v>
      </c>
      <c r="H12" s="46">
        <f t="shared" si="0"/>
        <v>328076588</v>
      </c>
      <c r="I12" s="47">
        <f t="shared" si="3"/>
        <v>82.109787378463679</v>
      </c>
      <c r="K12" s="4"/>
      <c r="L12" s="230"/>
      <c r="M12" s="230"/>
      <c r="N12" s="230"/>
    </row>
    <row r="13" spans="1:18" s="3" customFormat="1" ht="22.5" customHeight="1" x14ac:dyDescent="0.25">
      <c r="A13" s="260" t="s">
        <v>58</v>
      </c>
      <c r="B13" s="262"/>
      <c r="C13" s="262"/>
      <c r="D13" s="262"/>
      <c r="E13" s="262"/>
      <c r="F13" s="48">
        <f>'rashodi-opći dio'!F73</f>
        <v>1609925</v>
      </c>
      <c r="G13" s="48">
        <f>'rashodi-opći dio'!G73</f>
        <v>-840989</v>
      </c>
      <c r="H13" s="46">
        <f t="shared" si="0"/>
        <v>768936</v>
      </c>
      <c r="I13" s="47">
        <f t="shared" si="3"/>
        <v>47.762224948367162</v>
      </c>
      <c r="L13" s="230"/>
      <c r="M13" s="230"/>
      <c r="N13" s="230"/>
    </row>
    <row r="14" spans="1:18" s="3" customFormat="1" ht="22.5" customHeight="1" x14ac:dyDescent="0.25">
      <c r="A14" s="260" t="s">
        <v>141</v>
      </c>
      <c r="B14" s="262"/>
      <c r="C14" s="262"/>
      <c r="D14" s="262"/>
      <c r="E14" s="262"/>
      <c r="F14" s="48">
        <f t="shared" ref="F14" si="4">SUM(F12:F13)</f>
        <v>401168368</v>
      </c>
      <c r="G14" s="48">
        <f t="shared" ref="G14" si="5">SUM(G12:G13)</f>
        <v>-72322844</v>
      </c>
      <c r="H14" s="46">
        <f t="shared" si="0"/>
        <v>328845524</v>
      </c>
      <c r="I14" s="47">
        <f t="shared" si="3"/>
        <v>81.971947499110897</v>
      </c>
      <c r="L14" s="230"/>
      <c r="M14" s="230"/>
      <c r="N14" s="230"/>
    </row>
    <row r="15" spans="1:18" s="3" customFormat="1" ht="22.5" customHeight="1" x14ac:dyDescent="0.25">
      <c r="A15" s="260" t="s">
        <v>142</v>
      </c>
      <c r="B15" s="262"/>
      <c r="C15" s="262"/>
      <c r="D15" s="262"/>
      <c r="E15" s="262"/>
      <c r="F15" s="48">
        <f>F11-F14</f>
        <v>12440241</v>
      </c>
      <c r="G15" s="48">
        <f>G11-G14</f>
        <v>26473375</v>
      </c>
      <c r="H15" s="46">
        <f>F15+G15</f>
        <v>38913616</v>
      </c>
      <c r="I15" s="47">
        <f t="shared" si="3"/>
        <v>312.80435805061978</v>
      </c>
      <c r="L15" s="230"/>
      <c r="M15" s="230"/>
      <c r="N15" s="230"/>
    </row>
    <row r="16" spans="1:18" s="3" customFormat="1" ht="12.75" customHeight="1" x14ac:dyDescent="0.2">
      <c r="A16" s="264"/>
      <c r="B16" s="264"/>
      <c r="C16" s="264"/>
      <c r="D16" s="264"/>
      <c r="E16" s="264"/>
      <c r="L16" s="230"/>
      <c r="M16" s="230"/>
      <c r="N16" s="230"/>
    </row>
    <row r="17" spans="1:16" s="22" customFormat="1" ht="22.5" customHeight="1" x14ac:dyDescent="0.3">
      <c r="A17" s="265" t="s">
        <v>34</v>
      </c>
      <c r="B17" s="265"/>
      <c r="C17" s="265"/>
      <c r="D17" s="265"/>
      <c r="E17" s="265"/>
      <c r="F17" s="265"/>
      <c r="G17" s="265"/>
      <c r="H17" s="265"/>
      <c r="I17" s="265"/>
      <c r="K17" s="4"/>
      <c r="L17" s="230"/>
      <c r="M17" s="230"/>
      <c r="N17" s="230"/>
    </row>
    <row r="18" spans="1:16" s="22" customFormat="1" ht="12.75" customHeight="1" x14ac:dyDescent="0.3">
      <c r="A18" s="266"/>
      <c r="B18" s="266"/>
      <c r="C18" s="266"/>
      <c r="D18" s="266"/>
      <c r="E18" s="266"/>
      <c r="K18" s="3"/>
      <c r="L18" s="230"/>
      <c r="M18" s="230"/>
      <c r="N18" s="230"/>
    </row>
    <row r="19" spans="1:16" s="22" customFormat="1" ht="25.5" x14ac:dyDescent="0.3">
      <c r="A19" s="267"/>
      <c r="B19" s="268"/>
      <c r="C19" s="268"/>
      <c r="D19" s="268"/>
      <c r="E19" s="269"/>
      <c r="F19" s="237" t="s">
        <v>238</v>
      </c>
      <c r="G19" s="237" t="s">
        <v>237</v>
      </c>
      <c r="H19" s="237" t="s">
        <v>239</v>
      </c>
      <c r="I19" s="238" t="s">
        <v>240</v>
      </c>
      <c r="K19" s="3"/>
      <c r="L19" s="230"/>
      <c r="M19" s="230"/>
      <c r="N19" s="230"/>
    </row>
    <row r="20" spans="1:16" s="22" customFormat="1" ht="22.5" customHeight="1" x14ac:dyDescent="0.3">
      <c r="A20" s="260" t="s">
        <v>27</v>
      </c>
      <c r="B20" s="262"/>
      <c r="C20" s="262"/>
      <c r="D20" s="262"/>
      <c r="E20" s="262"/>
      <c r="F20" s="46">
        <f>'račun financiranja'!F6</f>
        <v>26545</v>
      </c>
      <c r="G20" s="46">
        <f>'račun financiranja'!G6</f>
        <v>0</v>
      </c>
      <c r="H20" s="46">
        <f>F20+G20</f>
        <v>26545</v>
      </c>
      <c r="I20" s="47">
        <f t="shared" ref="I20:I24" si="6">H20/F20*100</f>
        <v>100</v>
      </c>
      <c r="K20" s="3"/>
      <c r="L20" s="230"/>
      <c r="M20" s="230"/>
      <c r="N20" s="230"/>
    </row>
    <row r="21" spans="1:16" s="22" customFormat="1" ht="22.15" customHeight="1" x14ac:dyDescent="0.3">
      <c r="A21" s="260" t="s">
        <v>151</v>
      </c>
      <c r="B21" s="262"/>
      <c r="C21" s="262"/>
      <c r="D21" s="262"/>
      <c r="E21" s="262"/>
      <c r="F21" s="46">
        <f>'račun financiranja'!F12</f>
        <v>0</v>
      </c>
      <c r="G21" s="46">
        <f>'račun financiranja'!G12</f>
        <v>0</v>
      </c>
      <c r="H21" s="46">
        <f t="shared" ref="H21:H26" si="7">F21+G21</f>
        <v>0</v>
      </c>
      <c r="I21" s="49" t="s">
        <v>117</v>
      </c>
      <c r="K21" s="3"/>
      <c r="L21" s="230"/>
      <c r="M21" s="230"/>
      <c r="N21" s="230"/>
    </row>
    <row r="22" spans="1:16" s="22" customFormat="1" ht="22.15" customHeight="1" x14ac:dyDescent="0.3">
      <c r="A22" s="260" t="s">
        <v>230</v>
      </c>
      <c r="B22" s="261"/>
      <c r="C22" s="261"/>
      <c r="D22" s="261"/>
      <c r="E22" s="261"/>
      <c r="F22" s="47">
        <f>'račun financiranja'!F4</f>
        <v>377830479.89999998</v>
      </c>
      <c r="G22" s="47">
        <f>'račun financiranja'!G4</f>
        <v>0</v>
      </c>
      <c r="H22" s="46">
        <f t="shared" si="7"/>
        <v>377830479.89999998</v>
      </c>
      <c r="I22" s="47">
        <f t="shared" si="6"/>
        <v>100</v>
      </c>
      <c r="K22" s="3"/>
      <c r="L22" s="230"/>
      <c r="M22" s="230"/>
      <c r="N22" s="230"/>
    </row>
    <row r="23" spans="1:16" s="22" customFormat="1" ht="22.15" customHeight="1" x14ac:dyDescent="0.3">
      <c r="A23" s="260" t="s">
        <v>231</v>
      </c>
      <c r="B23" s="261"/>
      <c r="C23" s="261"/>
      <c r="D23" s="261"/>
      <c r="E23" s="261"/>
      <c r="F23" s="47">
        <f>'račun financiranja'!F5</f>
        <v>-390297265.89999998</v>
      </c>
      <c r="G23" s="47">
        <f>'račun financiranja'!G5</f>
        <v>-26473375</v>
      </c>
      <c r="H23" s="46">
        <f t="shared" si="7"/>
        <v>-416770640.89999998</v>
      </c>
      <c r="I23" s="47">
        <f t="shared" si="6"/>
        <v>106.78287482720488</v>
      </c>
      <c r="K23" s="230"/>
      <c r="L23" s="230"/>
      <c r="M23" s="230"/>
      <c r="N23" s="230"/>
    </row>
    <row r="24" spans="1:16" s="22" customFormat="1" ht="22.5" customHeight="1" x14ac:dyDescent="0.3">
      <c r="A24" s="260" t="s">
        <v>60</v>
      </c>
      <c r="B24" s="262"/>
      <c r="C24" s="262"/>
      <c r="D24" s="262"/>
      <c r="E24" s="262"/>
      <c r="F24" s="236">
        <f>F20+F22-F21+F23</f>
        <v>-12440241</v>
      </c>
      <c r="G24" s="49">
        <f>G20+G22-G21+G23</f>
        <v>-26473375</v>
      </c>
      <c r="H24" s="46">
        <f t="shared" si="7"/>
        <v>-38913616</v>
      </c>
      <c r="I24" s="47">
        <f t="shared" si="6"/>
        <v>312.80435805061978</v>
      </c>
      <c r="K24" s="3"/>
      <c r="L24" s="230"/>
      <c r="M24" s="230"/>
      <c r="N24" s="230"/>
    </row>
    <row r="25" spans="1:16" s="22" customFormat="1" ht="22.5" customHeight="1" x14ac:dyDescent="0.3">
      <c r="A25" s="263"/>
      <c r="B25" s="263"/>
      <c r="C25" s="263"/>
      <c r="D25" s="263"/>
      <c r="E25" s="263"/>
      <c r="F25" s="188"/>
      <c r="G25" s="188"/>
      <c r="H25" s="188"/>
    </row>
    <row r="26" spans="1:16" s="22" customFormat="1" ht="22.5" customHeight="1" x14ac:dyDescent="0.3">
      <c r="A26" s="260" t="s">
        <v>143</v>
      </c>
      <c r="B26" s="262"/>
      <c r="C26" s="262"/>
      <c r="D26" s="262"/>
      <c r="E26" s="262"/>
      <c r="F26" s="236">
        <f>F15+F24</f>
        <v>0</v>
      </c>
      <c r="G26" s="236">
        <f>G15+G24</f>
        <v>0</v>
      </c>
      <c r="H26" s="236">
        <f t="shared" si="7"/>
        <v>0</v>
      </c>
      <c r="I26" s="49" t="s">
        <v>117</v>
      </c>
      <c r="L26" s="245"/>
      <c r="M26" s="245"/>
      <c r="N26" s="245"/>
      <c r="O26" s="245"/>
      <c r="P26" s="245"/>
    </row>
    <row r="27" spans="1:16" s="22" customFormat="1" ht="18" customHeight="1" x14ac:dyDescent="0.35">
      <c r="A27" s="23"/>
      <c r="B27" s="24"/>
      <c r="C27" s="24"/>
      <c r="D27" s="24"/>
      <c r="E27" s="24"/>
      <c r="H27" s="188"/>
    </row>
    <row r="28" spans="1:16" s="3" customFormat="1" x14ac:dyDescent="0.2">
      <c r="D28" s="15"/>
      <c r="F28" s="4"/>
      <c r="G28" s="230"/>
      <c r="H28" s="4"/>
      <c r="I28" s="4"/>
    </row>
    <row r="29" spans="1:16" s="3" customFormat="1" x14ac:dyDescent="0.2">
      <c r="D29" s="15"/>
      <c r="F29" s="4"/>
      <c r="G29" s="4"/>
      <c r="H29" s="4"/>
      <c r="I29" s="4"/>
      <c r="L29" s="230"/>
      <c r="M29" s="230"/>
      <c r="N29" s="230"/>
      <c r="O29" s="230"/>
      <c r="P29" s="230"/>
    </row>
    <row r="30" spans="1:16" s="3" customFormat="1" x14ac:dyDescent="0.2">
      <c r="D30" s="15"/>
      <c r="G30" s="230"/>
      <c r="L30" s="230"/>
      <c r="M30" s="230"/>
      <c r="N30" s="230"/>
      <c r="O30" s="230"/>
      <c r="P30" s="230"/>
    </row>
    <row r="31" spans="1:16" s="3" customFormat="1" x14ac:dyDescent="0.2">
      <c r="D31" s="15"/>
      <c r="F31" s="230"/>
      <c r="G31" s="230"/>
      <c r="H31" s="230"/>
      <c r="I31" s="230"/>
      <c r="L31" s="230"/>
      <c r="M31" s="230"/>
      <c r="N31" s="230"/>
      <c r="O31" s="230"/>
      <c r="P31" s="230"/>
    </row>
    <row r="32" spans="1:16" s="3" customFormat="1" x14ac:dyDescent="0.2">
      <c r="D32" s="15"/>
    </row>
    <row r="33" spans="4:12" s="3" customFormat="1" x14ac:dyDescent="0.2">
      <c r="D33" s="15"/>
      <c r="F33" s="230"/>
      <c r="G33" s="230"/>
      <c r="H33" s="230"/>
      <c r="I33" s="230"/>
      <c r="J33" s="230"/>
      <c r="K33" s="230"/>
      <c r="L33" s="230"/>
    </row>
    <row r="34" spans="4:12" s="3" customFormat="1" x14ac:dyDescent="0.2">
      <c r="D34" s="15"/>
      <c r="F34" s="230"/>
      <c r="G34" s="230"/>
      <c r="H34" s="230"/>
      <c r="I34" s="230"/>
      <c r="J34" s="230"/>
      <c r="K34" s="230"/>
      <c r="L34" s="230"/>
    </row>
    <row r="35" spans="4:12" s="3" customFormat="1" x14ac:dyDescent="0.2">
      <c r="D35" s="15"/>
      <c r="F35" s="230"/>
      <c r="G35" s="230"/>
    </row>
    <row r="36" spans="4:12" s="3" customFormat="1" x14ac:dyDescent="0.2">
      <c r="D36" s="15"/>
    </row>
    <row r="37" spans="4:12" s="3" customFormat="1" x14ac:dyDescent="0.2">
      <c r="D37" s="15"/>
    </row>
    <row r="38" spans="4:12" s="3" customFormat="1" x14ac:dyDescent="0.2">
      <c r="D38" s="15"/>
    </row>
    <row r="39" spans="4:12" s="3" customFormat="1" x14ac:dyDescent="0.2">
      <c r="D39" s="15"/>
    </row>
    <row r="40" spans="4:12" s="3" customFormat="1" x14ac:dyDescent="0.2">
      <c r="D40" s="15"/>
    </row>
    <row r="41" spans="4:12" s="3" customFormat="1" x14ac:dyDescent="0.2">
      <c r="D41" s="15"/>
    </row>
    <row r="42" spans="4:12" s="3" customFormat="1" x14ac:dyDescent="0.2">
      <c r="D42" s="15"/>
    </row>
    <row r="43" spans="4:12" s="3" customFormat="1" x14ac:dyDescent="0.2">
      <c r="D43" s="15"/>
    </row>
    <row r="44" spans="4:12" s="3" customFormat="1" x14ac:dyDescent="0.2">
      <c r="D44" s="15"/>
    </row>
    <row r="45" spans="4:12" s="3" customFormat="1" x14ac:dyDescent="0.2">
      <c r="D45" s="15"/>
    </row>
    <row r="46" spans="4:12" s="3" customFormat="1" x14ac:dyDescent="0.2">
      <c r="D46" s="15"/>
    </row>
    <row r="47" spans="4:12" s="3" customFormat="1" x14ac:dyDescent="0.2">
      <c r="D47" s="15"/>
    </row>
    <row r="48" spans="4:12" s="3" customFormat="1" x14ac:dyDescent="0.2">
      <c r="D48" s="15"/>
    </row>
    <row r="49" spans="4:4" s="3" customFormat="1" x14ac:dyDescent="0.2">
      <c r="D49" s="15"/>
    </row>
    <row r="50" spans="4:4" s="3" customFormat="1" x14ac:dyDescent="0.2">
      <c r="D50" s="15"/>
    </row>
    <row r="51" spans="4:4" s="3" customFormat="1" x14ac:dyDescent="0.2">
      <c r="D51" s="15"/>
    </row>
    <row r="52" spans="4:4" s="3" customFormat="1" x14ac:dyDescent="0.2">
      <c r="D52" s="15"/>
    </row>
    <row r="53" spans="4:4" s="3" customFormat="1" x14ac:dyDescent="0.2">
      <c r="D53" s="15"/>
    </row>
    <row r="54" spans="4:4" s="3" customFormat="1" x14ac:dyDescent="0.2">
      <c r="D54" s="15"/>
    </row>
    <row r="55" spans="4:4" s="3" customFormat="1" x14ac:dyDescent="0.2">
      <c r="D55" s="15"/>
    </row>
    <row r="56" spans="4:4" s="3" customFormat="1" x14ac:dyDescent="0.2">
      <c r="D56" s="15"/>
    </row>
    <row r="57" spans="4:4" s="3" customFormat="1" x14ac:dyDescent="0.2">
      <c r="D57" s="15"/>
    </row>
    <row r="58" spans="4:4" s="3" customFormat="1" x14ac:dyDescent="0.2">
      <c r="D58" s="15"/>
    </row>
    <row r="59" spans="4:4" s="3" customFormat="1" x14ac:dyDescent="0.2">
      <c r="D59" s="15"/>
    </row>
    <row r="60" spans="4:4" s="3" customFormat="1" x14ac:dyDescent="0.2">
      <c r="D60" s="15"/>
    </row>
    <row r="61" spans="4:4" s="3" customFormat="1" x14ac:dyDescent="0.2">
      <c r="D61" s="15"/>
    </row>
    <row r="62" spans="4:4" s="3" customFormat="1" x14ac:dyDescent="0.2">
      <c r="D62" s="15"/>
    </row>
    <row r="63" spans="4:4" s="3" customFormat="1" x14ac:dyDescent="0.2">
      <c r="D63" s="15"/>
    </row>
    <row r="64" spans="4:4" s="3" customFormat="1" x14ac:dyDescent="0.2">
      <c r="D64" s="15"/>
    </row>
    <row r="65" spans="4:4" s="3" customFormat="1" x14ac:dyDescent="0.2">
      <c r="D65" s="15"/>
    </row>
    <row r="66" spans="4:4" s="3" customFormat="1" x14ac:dyDescent="0.2">
      <c r="D66" s="15"/>
    </row>
    <row r="67" spans="4:4" s="3" customFormat="1" x14ac:dyDescent="0.2">
      <c r="D67" s="15"/>
    </row>
    <row r="68" spans="4:4" s="3" customFormat="1" x14ac:dyDescent="0.2">
      <c r="D68" s="15"/>
    </row>
    <row r="69" spans="4:4" s="3" customFormat="1" x14ac:dyDescent="0.2">
      <c r="D69" s="15"/>
    </row>
    <row r="70" spans="4:4" s="3" customFormat="1" x14ac:dyDescent="0.2">
      <c r="D70" s="15"/>
    </row>
    <row r="71" spans="4:4" s="3" customFormat="1" x14ac:dyDescent="0.2">
      <c r="D71" s="15"/>
    </row>
    <row r="72" spans="4:4" s="3" customFormat="1" x14ac:dyDescent="0.2">
      <c r="D72" s="15"/>
    </row>
    <row r="73" spans="4:4" s="3" customFormat="1" x14ac:dyDescent="0.2">
      <c r="D73" s="15"/>
    </row>
    <row r="74" spans="4:4" s="3" customFormat="1" x14ac:dyDescent="0.2">
      <c r="D74" s="15"/>
    </row>
    <row r="75" spans="4:4" s="3" customFormat="1" x14ac:dyDescent="0.2">
      <c r="D75" s="15"/>
    </row>
    <row r="76" spans="4:4" s="3" customFormat="1" x14ac:dyDescent="0.2">
      <c r="D76" s="15"/>
    </row>
    <row r="77" spans="4:4" s="3" customFormat="1" x14ac:dyDescent="0.2">
      <c r="D77" s="15"/>
    </row>
    <row r="78" spans="4:4" s="3" customFormat="1" x14ac:dyDescent="0.2">
      <c r="D78" s="15"/>
    </row>
    <row r="79" spans="4:4" s="3" customFormat="1" x14ac:dyDescent="0.2">
      <c r="D79" s="15"/>
    </row>
    <row r="80" spans="4:4" s="3" customFormat="1" x14ac:dyDescent="0.2">
      <c r="D80" s="15"/>
    </row>
    <row r="81" spans="4:4" s="3" customFormat="1" x14ac:dyDescent="0.2">
      <c r="D81" s="15"/>
    </row>
    <row r="82" spans="4:4" s="3" customFormat="1" x14ac:dyDescent="0.2">
      <c r="D82" s="15"/>
    </row>
    <row r="83" spans="4:4" s="3" customFormat="1" x14ac:dyDescent="0.2">
      <c r="D83" s="15"/>
    </row>
    <row r="84" spans="4:4" s="3" customFormat="1" x14ac:dyDescent="0.2">
      <c r="D84" s="15"/>
    </row>
    <row r="85" spans="4:4" s="3" customFormat="1" x14ac:dyDescent="0.2">
      <c r="D85" s="15"/>
    </row>
    <row r="86" spans="4:4" s="3" customFormat="1" x14ac:dyDescent="0.2">
      <c r="D86" s="15"/>
    </row>
    <row r="87" spans="4:4" s="3" customFormat="1" x14ac:dyDescent="0.2">
      <c r="D87" s="15"/>
    </row>
    <row r="88" spans="4:4" s="3" customFormat="1" x14ac:dyDescent="0.2">
      <c r="D88" s="15"/>
    </row>
    <row r="89" spans="4:4" s="3" customFormat="1" x14ac:dyDescent="0.2">
      <c r="D89" s="15"/>
    </row>
    <row r="90" spans="4:4" s="3" customFormat="1" x14ac:dyDescent="0.2">
      <c r="D90" s="15"/>
    </row>
    <row r="91" spans="4:4" s="3" customFormat="1" x14ac:dyDescent="0.2">
      <c r="D91" s="15"/>
    </row>
    <row r="92" spans="4:4" s="3" customFormat="1" x14ac:dyDescent="0.2">
      <c r="D92" s="15"/>
    </row>
    <row r="93" spans="4:4" s="3" customFormat="1" x14ac:dyDescent="0.2">
      <c r="D93" s="15"/>
    </row>
    <row r="94" spans="4:4" s="3" customFormat="1" x14ac:dyDescent="0.2">
      <c r="D94" s="15"/>
    </row>
    <row r="95" spans="4:4" s="3" customFormat="1" x14ac:dyDescent="0.2">
      <c r="D95" s="15"/>
    </row>
    <row r="96" spans="4:4" s="3" customFormat="1" x14ac:dyDescent="0.2">
      <c r="D96" s="15"/>
    </row>
    <row r="97" spans="4:4" s="3" customFormat="1" x14ac:dyDescent="0.2">
      <c r="D97" s="15"/>
    </row>
    <row r="98" spans="4:4" s="3" customFormat="1" x14ac:dyDescent="0.2">
      <c r="D98" s="15"/>
    </row>
    <row r="99" spans="4:4" s="3" customFormat="1" x14ac:dyDescent="0.2">
      <c r="D99" s="15"/>
    </row>
    <row r="100" spans="4:4" s="3" customFormat="1" x14ac:dyDescent="0.2">
      <c r="D100" s="15"/>
    </row>
    <row r="101" spans="4:4" s="3" customFormat="1" x14ac:dyDescent="0.2">
      <c r="D101" s="15"/>
    </row>
    <row r="102" spans="4:4" s="3" customFormat="1" x14ac:dyDescent="0.2">
      <c r="D102" s="15"/>
    </row>
    <row r="103" spans="4:4" s="3" customFormat="1" x14ac:dyDescent="0.2">
      <c r="D103" s="15"/>
    </row>
    <row r="104" spans="4:4" s="3" customFormat="1" x14ac:dyDescent="0.2">
      <c r="D104" s="15"/>
    </row>
    <row r="105" spans="4:4" s="3" customFormat="1" x14ac:dyDescent="0.2">
      <c r="D105" s="15"/>
    </row>
    <row r="106" spans="4:4" s="3" customFormat="1" x14ac:dyDescent="0.2">
      <c r="D106" s="15"/>
    </row>
    <row r="107" spans="4:4" s="3" customFormat="1" x14ac:dyDescent="0.2">
      <c r="D107" s="15"/>
    </row>
    <row r="108" spans="4:4" s="3" customFormat="1" x14ac:dyDescent="0.2">
      <c r="D108" s="15"/>
    </row>
    <row r="109" spans="4:4" s="3" customFormat="1" x14ac:dyDescent="0.2">
      <c r="D109" s="15"/>
    </row>
    <row r="110" spans="4:4" s="3" customFormat="1" x14ac:dyDescent="0.2">
      <c r="D110" s="15"/>
    </row>
    <row r="111" spans="4:4" s="3" customFormat="1" x14ac:dyDescent="0.2">
      <c r="D111" s="15"/>
    </row>
    <row r="112" spans="4:4" s="3" customFormat="1" x14ac:dyDescent="0.2">
      <c r="D112" s="15"/>
    </row>
    <row r="113" spans="4:4" s="3" customFormat="1" x14ac:dyDescent="0.2">
      <c r="D113" s="15"/>
    </row>
    <row r="114" spans="4:4" s="3" customFormat="1" x14ac:dyDescent="0.2">
      <c r="D114" s="15"/>
    </row>
    <row r="115" spans="4:4" s="3" customFormat="1" x14ac:dyDescent="0.2">
      <c r="D115" s="15"/>
    </row>
    <row r="116" spans="4:4" s="3" customFormat="1" x14ac:dyDescent="0.2">
      <c r="D116" s="15"/>
    </row>
    <row r="117" spans="4:4" s="3" customFormat="1" x14ac:dyDescent="0.2">
      <c r="D117" s="15"/>
    </row>
    <row r="118" spans="4:4" s="3" customFormat="1" x14ac:dyDescent="0.2">
      <c r="D118" s="15"/>
    </row>
    <row r="119" spans="4:4" s="3" customFormat="1" x14ac:dyDescent="0.2">
      <c r="D119" s="15"/>
    </row>
    <row r="120" spans="4:4" s="3" customFormat="1" x14ac:dyDescent="0.2">
      <c r="D120" s="15"/>
    </row>
    <row r="121" spans="4:4" s="3" customFormat="1" x14ac:dyDescent="0.2">
      <c r="D121" s="15"/>
    </row>
    <row r="122" spans="4:4" s="3" customFormat="1" x14ac:dyDescent="0.2">
      <c r="D122" s="15"/>
    </row>
    <row r="123" spans="4:4" s="3" customFormat="1" x14ac:dyDescent="0.2">
      <c r="D123" s="15"/>
    </row>
    <row r="124" spans="4:4" s="3" customFormat="1" x14ac:dyDescent="0.2">
      <c r="D124" s="15"/>
    </row>
    <row r="125" spans="4:4" s="3" customFormat="1" x14ac:dyDescent="0.2">
      <c r="D125" s="15"/>
    </row>
    <row r="126" spans="4:4" s="3" customFormat="1" x14ac:dyDescent="0.2">
      <c r="D126" s="15"/>
    </row>
    <row r="127" spans="4:4" s="3" customFormat="1" x14ac:dyDescent="0.2">
      <c r="D127" s="15"/>
    </row>
    <row r="128" spans="4:4" s="3" customFormat="1" x14ac:dyDescent="0.2">
      <c r="D128" s="15"/>
    </row>
    <row r="129" spans="4:4" s="3" customFormat="1" x14ac:dyDescent="0.2">
      <c r="D129" s="15"/>
    </row>
    <row r="130" spans="4:4" s="3" customFormat="1" x14ac:dyDescent="0.2">
      <c r="D130" s="15"/>
    </row>
    <row r="131" spans="4:4" s="3" customFormat="1" x14ac:dyDescent="0.2">
      <c r="D131" s="15"/>
    </row>
    <row r="132" spans="4:4" s="3" customFormat="1" x14ac:dyDescent="0.2">
      <c r="D132" s="15"/>
    </row>
    <row r="133" spans="4:4" s="3" customFormat="1" x14ac:dyDescent="0.2">
      <c r="D133" s="15"/>
    </row>
    <row r="134" spans="4:4" s="3" customFormat="1" x14ac:dyDescent="0.2">
      <c r="D134" s="15"/>
    </row>
    <row r="135" spans="4:4" s="3" customFormat="1" x14ac:dyDescent="0.2">
      <c r="D135" s="15"/>
    </row>
    <row r="136" spans="4:4" s="3" customFormat="1" x14ac:dyDescent="0.2">
      <c r="D136" s="15"/>
    </row>
    <row r="137" spans="4:4" s="3" customFormat="1" x14ac:dyDescent="0.2">
      <c r="D137" s="15"/>
    </row>
    <row r="138" spans="4:4" s="3" customFormat="1" x14ac:dyDescent="0.2">
      <c r="D138" s="15"/>
    </row>
    <row r="139" spans="4:4" s="3" customFormat="1" x14ac:dyDescent="0.2">
      <c r="D139" s="15"/>
    </row>
    <row r="140" spans="4:4" s="3" customFormat="1" x14ac:dyDescent="0.2">
      <c r="D140" s="15"/>
    </row>
    <row r="141" spans="4:4" s="3" customFormat="1" x14ac:dyDescent="0.2">
      <c r="D141" s="15"/>
    </row>
    <row r="142" spans="4:4" s="3" customFormat="1" x14ac:dyDescent="0.2">
      <c r="D142" s="15"/>
    </row>
    <row r="143" spans="4:4" s="3" customFormat="1" x14ac:dyDescent="0.2">
      <c r="D143" s="15"/>
    </row>
    <row r="144" spans="4:4" s="3" customFormat="1" x14ac:dyDescent="0.2">
      <c r="D144" s="15"/>
    </row>
    <row r="145" spans="4:4" s="3" customFormat="1" x14ac:dyDescent="0.2">
      <c r="D145" s="15"/>
    </row>
    <row r="146" spans="4:4" s="3" customFormat="1" x14ac:dyDescent="0.2">
      <c r="D146" s="15"/>
    </row>
    <row r="147" spans="4:4" s="3" customFormat="1" x14ac:dyDescent="0.2">
      <c r="D147" s="15"/>
    </row>
    <row r="148" spans="4:4" s="3" customFormat="1" x14ac:dyDescent="0.2">
      <c r="D148" s="15"/>
    </row>
    <row r="149" spans="4:4" s="3" customFormat="1" x14ac:dyDescent="0.2">
      <c r="D149" s="15"/>
    </row>
    <row r="150" spans="4:4" s="3" customFormat="1" x14ac:dyDescent="0.2">
      <c r="D150" s="15"/>
    </row>
    <row r="151" spans="4:4" s="3" customFormat="1" x14ac:dyDescent="0.2">
      <c r="D151" s="15"/>
    </row>
    <row r="152" spans="4:4" s="3" customFormat="1" x14ac:dyDescent="0.2">
      <c r="D152" s="15"/>
    </row>
    <row r="153" spans="4:4" s="3" customFormat="1" x14ac:dyDescent="0.2">
      <c r="D153" s="15"/>
    </row>
    <row r="154" spans="4:4" s="3" customFormat="1" x14ac:dyDescent="0.2">
      <c r="D154" s="15"/>
    </row>
    <row r="155" spans="4:4" s="3" customFormat="1" x14ac:dyDescent="0.2">
      <c r="D155" s="15"/>
    </row>
    <row r="156" spans="4:4" s="3" customFormat="1" x14ac:dyDescent="0.2">
      <c r="D156" s="15"/>
    </row>
    <row r="157" spans="4:4" s="3" customFormat="1" x14ac:dyDescent="0.2">
      <c r="D157" s="15"/>
    </row>
    <row r="158" spans="4:4" s="3" customFormat="1" x14ac:dyDescent="0.2">
      <c r="D158" s="15"/>
    </row>
    <row r="159" spans="4:4" s="3" customFormat="1" x14ac:dyDescent="0.2">
      <c r="D159" s="15"/>
    </row>
    <row r="160" spans="4:4" s="3" customFormat="1" x14ac:dyDescent="0.2">
      <c r="D160" s="15"/>
    </row>
    <row r="161" spans="4:4" s="3" customFormat="1" x14ac:dyDescent="0.2">
      <c r="D161" s="15"/>
    </row>
    <row r="162" spans="4:4" s="3" customFormat="1" x14ac:dyDescent="0.2">
      <c r="D162" s="15"/>
    </row>
    <row r="163" spans="4:4" s="3" customFormat="1" x14ac:dyDescent="0.2">
      <c r="D163" s="15"/>
    </row>
    <row r="164" spans="4:4" s="3" customFormat="1" x14ac:dyDescent="0.2">
      <c r="D164" s="15"/>
    </row>
    <row r="165" spans="4:4" s="3" customFormat="1" x14ac:dyDescent="0.2">
      <c r="D165" s="15"/>
    </row>
    <row r="166" spans="4:4" s="3" customFormat="1" x14ac:dyDescent="0.2">
      <c r="D166" s="15"/>
    </row>
    <row r="167" spans="4:4" s="3" customFormat="1" x14ac:dyDescent="0.2">
      <c r="D167" s="15"/>
    </row>
    <row r="168" spans="4:4" s="3" customFormat="1" x14ac:dyDescent="0.2">
      <c r="D168" s="15"/>
    </row>
    <row r="169" spans="4:4" s="3" customFormat="1" x14ac:dyDescent="0.2">
      <c r="D169" s="15"/>
    </row>
    <row r="170" spans="4:4" s="3" customFormat="1" x14ac:dyDescent="0.2">
      <c r="D170" s="15"/>
    </row>
    <row r="171" spans="4:4" s="3" customFormat="1" x14ac:dyDescent="0.2">
      <c r="D171" s="15"/>
    </row>
    <row r="172" spans="4:4" s="3" customFormat="1" x14ac:dyDescent="0.2">
      <c r="D172" s="15"/>
    </row>
    <row r="173" spans="4:4" s="3" customFormat="1" x14ac:dyDescent="0.2">
      <c r="D173" s="15"/>
    </row>
    <row r="174" spans="4:4" s="3" customFormat="1" x14ac:dyDescent="0.2">
      <c r="D174" s="15"/>
    </row>
    <row r="175" spans="4:4" s="3" customFormat="1" x14ac:dyDescent="0.2">
      <c r="D175" s="15"/>
    </row>
    <row r="176" spans="4:4" s="3" customFormat="1" x14ac:dyDescent="0.2">
      <c r="D176" s="15"/>
    </row>
    <row r="177" spans="4:4" s="3" customFormat="1" x14ac:dyDescent="0.2">
      <c r="D177" s="15"/>
    </row>
    <row r="178" spans="4:4" s="3" customFormat="1" x14ac:dyDescent="0.2">
      <c r="D178" s="15"/>
    </row>
    <row r="179" spans="4:4" s="3" customFormat="1" x14ac:dyDescent="0.2">
      <c r="D179" s="15"/>
    </row>
    <row r="180" spans="4:4" s="3" customFormat="1" x14ac:dyDescent="0.2">
      <c r="D180" s="15"/>
    </row>
    <row r="181" spans="4:4" s="3" customFormat="1" x14ac:dyDescent="0.2">
      <c r="D181" s="15"/>
    </row>
    <row r="182" spans="4:4" s="3" customFormat="1" x14ac:dyDescent="0.2">
      <c r="D182" s="15"/>
    </row>
    <row r="183" spans="4:4" s="3" customFormat="1" x14ac:dyDescent="0.2">
      <c r="D183" s="15"/>
    </row>
    <row r="184" spans="4:4" s="3" customFormat="1" x14ac:dyDescent="0.2">
      <c r="D184" s="15"/>
    </row>
    <row r="185" spans="4:4" s="3" customFormat="1" x14ac:dyDescent="0.2">
      <c r="D185" s="15"/>
    </row>
    <row r="186" spans="4:4" s="3" customFormat="1" x14ac:dyDescent="0.2">
      <c r="D186" s="15"/>
    </row>
    <row r="187" spans="4:4" s="3" customFormat="1" x14ac:dyDescent="0.2">
      <c r="D187" s="15"/>
    </row>
    <row r="188" spans="4:4" s="3" customFormat="1" x14ac:dyDescent="0.2">
      <c r="D188" s="15"/>
    </row>
    <row r="189" spans="4:4" s="3" customFormat="1" x14ac:dyDescent="0.2">
      <c r="D189" s="15"/>
    </row>
    <row r="190" spans="4:4" s="3" customFormat="1" x14ac:dyDescent="0.2">
      <c r="D190" s="15"/>
    </row>
    <row r="191" spans="4:4" s="3" customFormat="1" x14ac:dyDescent="0.2">
      <c r="D191" s="15"/>
    </row>
    <row r="192" spans="4:4" s="3" customFormat="1" x14ac:dyDescent="0.2">
      <c r="D192" s="15"/>
    </row>
    <row r="193" spans="4:4" s="3" customFormat="1" x14ac:dyDescent="0.2">
      <c r="D193" s="15"/>
    </row>
    <row r="194" spans="4:4" s="3" customFormat="1" x14ac:dyDescent="0.2">
      <c r="D194" s="15"/>
    </row>
    <row r="195" spans="4:4" s="3" customFormat="1" x14ac:dyDescent="0.2">
      <c r="D195" s="15"/>
    </row>
    <row r="196" spans="4:4" s="3" customFormat="1" x14ac:dyDescent="0.2">
      <c r="D196" s="15"/>
    </row>
    <row r="197" spans="4:4" s="3" customFormat="1" x14ac:dyDescent="0.2">
      <c r="D197" s="15"/>
    </row>
    <row r="198" spans="4:4" s="3" customFormat="1" x14ac:dyDescent="0.2">
      <c r="D198" s="15"/>
    </row>
    <row r="199" spans="4:4" s="3" customFormat="1" x14ac:dyDescent="0.2">
      <c r="D199" s="15"/>
    </row>
    <row r="200" spans="4:4" s="3" customFormat="1" x14ac:dyDescent="0.2">
      <c r="D200" s="15"/>
    </row>
    <row r="201" spans="4:4" s="3" customFormat="1" x14ac:dyDescent="0.2">
      <c r="D201" s="15"/>
    </row>
    <row r="202" spans="4:4" s="3" customFormat="1" x14ac:dyDescent="0.2">
      <c r="D202" s="15"/>
    </row>
    <row r="203" spans="4:4" s="3" customFormat="1" x14ac:dyDescent="0.2">
      <c r="D203" s="15"/>
    </row>
    <row r="204" spans="4:4" s="3" customFormat="1" x14ac:dyDescent="0.2">
      <c r="D204" s="15"/>
    </row>
    <row r="205" spans="4:4" s="3" customFormat="1" x14ac:dyDescent="0.2">
      <c r="D205" s="15"/>
    </row>
    <row r="206" spans="4:4" s="3" customFormat="1" x14ac:dyDescent="0.2">
      <c r="D206" s="15"/>
    </row>
    <row r="207" spans="4:4" s="3" customFormat="1" x14ac:dyDescent="0.2">
      <c r="D207" s="15"/>
    </row>
    <row r="208" spans="4:4" s="3" customFormat="1" x14ac:dyDescent="0.2">
      <c r="D208" s="15"/>
    </row>
    <row r="209" spans="4:4" s="3" customFormat="1" x14ac:dyDescent="0.2">
      <c r="D209" s="15"/>
    </row>
    <row r="210" spans="4:4" s="3" customFormat="1" x14ac:dyDescent="0.2">
      <c r="D210" s="15"/>
    </row>
    <row r="211" spans="4:4" s="3" customFormat="1" x14ac:dyDescent="0.2">
      <c r="D211" s="15"/>
    </row>
    <row r="212" spans="4:4" s="3" customFormat="1" x14ac:dyDescent="0.2">
      <c r="D212" s="15"/>
    </row>
    <row r="213" spans="4:4" s="3" customFormat="1" x14ac:dyDescent="0.2">
      <c r="D213" s="15"/>
    </row>
    <row r="214" spans="4:4" s="3" customFormat="1" x14ac:dyDescent="0.2">
      <c r="D214" s="15"/>
    </row>
    <row r="215" spans="4:4" s="3" customFormat="1" x14ac:dyDescent="0.2">
      <c r="D215" s="15"/>
    </row>
    <row r="216" spans="4:4" s="3" customFormat="1" x14ac:dyDescent="0.2">
      <c r="D216" s="15"/>
    </row>
    <row r="217" spans="4:4" s="3" customFormat="1" x14ac:dyDescent="0.2">
      <c r="D217" s="15"/>
    </row>
    <row r="218" spans="4:4" s="3" customFormat="1" x14ac:dyDescent="0.2">
      <c r="D218" s="15"/>
    </row>
    <row r="219" spans="4:4" s="3" customFormat="1" x14ac:dyDescent="0.2">
      <c r="D219" s="15"/>
    </row>
    <row r="220" spans="4:4" s="3" customFormat="1" x14ac:dyDescent="0.2">
      <c r="D220" s="15"/>
    </row>
    <row r="221" spans="4:4" s="3" customFormat="1" x14ac:dyDescent="0.2">
      <c r="D221" s="15"/>
    </row>
    <row r="222" spans="4:4" s="3" customFormat="1" x14ac:dyDescent="0.2">
      <c r="D222" s="15"/>
    </row>
    <row r="223" spans="4:4" s="3" customFormat="1" x14ac:dyDescent="0.2">
      <c r="D223" s="15"/>
    </row>
    <row r="224" spans="4:4" s="3" customFormat="1" x14ac:dyDescent="0.2">
      <c r="D224" s="15"/>
    </row>
    <row r="225" spans="4:4" s="3" customFormat="1" x14ac:dyDescent="0.2">
      <c r="D225" s="15"/>
    </row>
    <row r="226" spans="4:4" s="3" customFormat="1" x14ac:dyDescent="0.2">
      <c r="D226" s="15"/>
    </row>
    <row r="227" spans="4:4" s="3" customFormat="1" x14ac:dyDescent="0.2">
      <c r="D227" s="15"/>
    </row>
    <row r="228" spans="4:4" s="3" customFormat="1" x14ac:dyDescent="0.2">
      <c r="D228" s="15"/>
    </row>
    <row r="229" spans="4:4" s="3" customFormat="1" x14ac:dyDescent="0.2">
      <c r="D229" s="15"/>
    </row>
    <row r="230" spans="4:4" s="3" customFormat="1" x14ac:dyDescent="0.2">
      <c r="D230" s="15"/>
    </row>
    <row r="231" spans="4:4" s="3" customFormat="1" x14ac:dyDescent="0.2">
      <c r="D231" s="15"/>
    </row>
    <row r="232" spans="4:4" s="3" customFormat="1" x14ac:dyDescent="0.2">
      <c r="D232" s="15"/>
    </row>
    <row r="233" spans="4:4" s="3" customFormat="1" x14ac:dyDescent="0.2">
      <c r="D233" s="15"/>
    </row>
    <row r="234" spans="4:4" s="3" customFormat="1" x14ac:dyDescent="0.2">
      <c r="D234" s="15"/>
    </row>
    <row r="235" spans="4:4" s="3" customFormat="1" x14ac:dyDescent="0.2">
      <c r="D235" s="15"/>
    </row>
    <row r="236" spans="4:4" s="3" customFormat="1" x14ac:dyDescent="0.2">
      <c r="D236" s="15"/>
    </row>
    <row r="237" spans="4:4" s="3" customFormat="1" x14ac:dyDescent="0.2">
      <c r="D237" s="15"/>
    </row>
    <row r="238" spans="4:4" s="3" customFormat="1" x14ac:dyDescent="0.2">
      <c r="D238" s="15"/>
    </row>
    <row r="239" spans="4:4" s="3" customFormat="1" x14ac:dyDescent="0.2">
      <c r="D239" s="15"/>
    </row>
    <row r="240" spans="4:4" s="3" customFormat="1" x14ac:dyDescent="0.2">
      <c r="D240" s="15"/>
    </row>
    <row r="241" spans="4:4" s="3" customFormat="1" x14ac:dyDescent="0.2">
      <c r="D241" s="15"/>
    </row>
    <row r="242" spans="4:4" s="3" customFormat="1" x14ac:dyDescent="0.2">
      <c r="D242" s="15"/>
    </row>
    <row r="243" spans="4:4" s="3" customFormat="1" x14ac:dyDescent="0.2">
      <c r="D243" s="15"/>
    </row>
    <row r="244" spans="4:4" s="3" customFormat="1" x14ac:dyDescent="0.2">
      <c r="D244" s="15"/>
    </row>
    <row r="245" spans="4:4" s="3" customFormat="1" x14ac:dyDescent="0.2">
      <c r="D245" s="15"/>
    </row>
    <row r="246" spans="4:4" s="3" customFormat="1" x14ac:dyDescent="0.2">
      <c r="D246" s="15"/>
    </row>
    <row r="247" spans="4:4" s="3" customFormat="1" x14ac:dyDescent="0.2">
      <c r="D247" s="15"/>
    </row>
    <row r="248" spans="4:4" s="3" customFormat="1" x14ac:dyDescent="0.2">
      <c r="D248" s="15"/>
    </row>
    <row r="249" spans="4:4" s="3" customFormat="1" x14ac:dyDescent="0.2">
      <c r="D249" s="15"/>
    </row>
    <row r="250" spans="4:4" s="3" customFormat="1" x14ac:dyDescent="0.2">
      <c r="D250" s="15"/>
    </row>
    <row r="251" spans="4:4" s="3" customFormat="1" x14ac:dyDescent="0.2">
      <c r="D251" s="15"/>
    </row>
  </sheetData>
  <mergeCells count="23">
    <mergeCell ref="A9:E9"/>
    <mergeCell ref="A1:E2"/>
    <mergeCell ref="A3:I4"/>
    <mergeCell ref="A5:I5"/>
    <mergeCell ref="A6:I6"/>
    <mergeCell ref="A8:E8"/>
    <mergeCell ref="A21:E21"/>
    <mergeCell ref="A10:E10"/>
    <mergeCell ref="A11:E11"/>
    <mergeCell ref="A12:E12"/>
    <mergeCell ref="A13:E13"/>
    <mergeCell ref="A14:E14"/>
    <mergeCell ref="A15:E15"/>
    <mergeCell ref="A16:E16"/>
    <mergeCell ref="A17:I17"/>
    <mergeCell ref="A18:E18"/>
    <mergeCell ref="A19:E19"/>
    <mergeCell ref="A20:E20"/>
    <mergeCell ref="A22:E22"/>
    <mergeCell ref="A23:E23"/>
    <mergeCell ref="A24:E24"/>
    <mergeCell ref="A25:E25"/>
    <mergeCell ref="A26:E26"/>
  </mergeCells>
  <printOptions horizontalCentered="1"/>
  <pageMargins left="0.19685039370078741" right="0.19685039370078741" top="0.62992125984251968" bottom="0.39370078740157483" header="0.51181102362204722" footer="0.51181102362204722"/>
  <pageSetup paperSize="9" scale="75" orientation="landscape" r:id="rId1"/>
  <headerFooter alignWithMargins="0"/>
  <colBreaks count="1" manualBreakCount="1">
    <brk id="9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4"/>
  <sheetViews>
    <sheetView zoomScaleNormal="100" workbookViewId="0">
      <selection activeCell="H13" sqref="H13"/>
    </sheetView>
  </sheetViews>
  <sheetFormatPr defaultColWidth="11.42578125" defaultRowHeight="12.75" x14ac:dyDescent="0.2"/>
  <cols>
    <col min="1" max="2" width="4.28515625" style="59" customWidth="1"/>
    <col min="3" max="3" width="6.28515625" style="59" customWidth="1"/>
    <col min="4" max="5" width="5.5703125" style="67" customWidth="1"/>
    <col min="6" max="6" width="53.28515625" customWidth="1"/>
    <col min="7" max="9" width="14.85546875" style="212" customWidth="1"/>
    <col min="10" max="10" width="9.42578125" customWidth="1"/>
    <col min="11" max="11" width="12.85546875" bestFit="1" customWidth="1"/>
    <col min="12" max="12" width="12.28515625" bestFit="1" customWidth="1"/>
  </cols>
  <sheetData>
    <row r="1" spans="1:14" s="3" customFormat="1" ht="30" customHeight="1" x14ac:dyDescent="0.2">
      <c r="A1" s="273" t="s">
        <v>4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4" s="3" customFormat="1" ht="25.5" customHeight="1" x14ac:dyDescent="0.2">
      <c r="A2" s="276" t="s">
        <v>133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4" s="3" customFormat="1" ht="32.25" customHeight="1" x14ac:dyDescent="0.2">
      <c r="A3" s="50" t="s">
        <v>145</v>
      </c>
      <c r="B3" s="50" t="s">
        <v>146</v>
      </c>
      <c r="C3" s="50" t="s">
        <v>147</v>
      </c>
      <c r="D3" s="50" t="s">
        <v>148</v>
      </c>
      <c r="E3" s="50"/>
      <c r="F3" s="44" t="s">
        <v>144</v>
      </c>
      <c r="G3" s="237" t="s">
        <v>238</v>
      </c>
      <c r="H3" s="237" t="s">
        <v>237</v>
      </c>
      <c r="I3" s="237" t="s">
        <v>239</v>
      </c>
      <c r="J3" s="238" t="s">
        <v>240</v>
      </c>
    </row>
    <row r="4" spans="1:14" s="3" customFormat="1" ht="21.6" customHeight="1" x14ac:dyDescent="0.2">
      <c r="A4" s="27">
        <v>6</v>
      </c>
      <c r="B4" s="51"/>
      <c r="C4" s="51"/>
      <c r="D4" s="51"/>
      <c r="E4" s="51"/>
      <c r="F4" s="10" t="s">
        <v>29</v>
      </c>
      <c r="G4" s="68">
        <f>G5+G16+G24+G29+G33</f>
        <v>413608609</v>
      </c>
      <c r="H4" s="68">
        <f>H5+H16+H24+H29+H33</f>
        <v>-45849469</v>
      </c>
      <c r="I4" s="68">
        <f>G4+H4</f>
        <v>367759140</v>
      </c>
      <c r="J4" s="69">
        <f>I4/G4*100</f>
        <v>88.9147691797682</v>
      </c>
      <c r="K4" s="4"/>
      <c r="L4" s="4"/>
      <c r="M4" s="4"/>
    </row>
    <row r="5" spans="1:14" s="30" customFormat="1" ht="15" customHeight="1" x14ac:dyDescent="0.2">
      <c r="A5" s="38"/>
      <c r="B5" s="45">
        <v>63</v>
      </c>
      <c r="C5" s="45"/>
      <c r="D5" s="45"/>
      <c r="E5" s="45"/>
      <c r="F5" s="45" t="s">
        <v>122</v>
      </c>
      <c r="G5" s="224">
        <f>G6+G8+G11</f>
        <v>8873140</v>
      </c>
      <c r="H5" s="224">
        <f>H6+H8+H11</f>
        <v>-3014159</v>
      </c>
      <c r="I5" s="224">
        <f>G5+H5</f>
        <v>5858981</v>
      </c>
      <c r="J5" s="69">
        <f t="shared" ref="J5:J35" si="0">I5/G5*100</f>
        <v>66.030525834146644</v>
      </c>
      <c r="K5" s="223"/>
      <c r="L5" s="223"/>
    </row>
    <row r="6" spans="1:14" s="30" customFormat="1" ht="15" customHeight="1" x14ac:dyDescent="0.2">
      <c r="A6" s="38"/>
      <c r="B6" s="45"/>
      <c r="C6" s="45">
        <v>632</v>
      </c>
      <c r="D6" s="45"/>
      <c r="E6" s="45"/>
      <c r="F6" s="45" t="s">
        <v>244</v>
      </c>
      <c r="G6" s="224">
        <f>G7</f>
        <v>0</v>
      </c>
      <c r="H6" s="224">
        <f>H7</f>
        <v>28580</v>
      </c>
      <c r="I6" s="224">
        <f t="shared" ref="I6:I40" si="1">G6+H6</f>
        <v>28580</v>
      </c>
      <c r="J6" s="69" t="s">
        <v>117</v>
      </c>
      <c r="K6" s="223"/>
      <c r="L6" s="223"/>
    </row>
    <row r="7" spans="1:14" s="30" customFormat="1" ht="15" customHeight="1" x14ac:dyDescent="0.2">
      <c r="A7" s="38"/>
      <c r="B7" s="45"/>
      <c r="C7" s="45"/>
      <c r="D7" s="73">
        <v>6321</v>
      </c>
      <c r="E7" s="45"/>
      <c r="F7" s="73" t="s">
        <v>243</v>
      </c>
      <c r="G7" s="225">
        <v>0</v>
      </c>
      <c r="H7" s="225">
        <v>28580</v>
      </c>
      <c r="I7" s="225">
        <f t="shared" si="1"/>
        <v>28580</v>
      </c>
      <c r="J7" s="226" t="s">
        <v>117</v>
      </c>
      <c r="K7" s="223"/>
      <c r="L7" s="223"/>
    </row>
    <row r="8" spans="1:14" s="30" customFormat="1" ht="14.25" customHeight="1" x14ac:dyDescent="0.2">
      <c r="A8" s="38"/>
      <c r="B8" s="45"/>
      <c r="C8" s="45">
        <v>633</v>
      </c>
      <c r="D8" s="45"/>
      <c r="E8" s="45"/>
      <c r="F8" s="45" t="s">
        <v>123</v>
      </c>
      <c r="G8" s="224">
        <f>G9</f>
        <v>1051830</v>
      </c>
      <c r="H8" s="224">
        <f>H9</f>
        <v>0</v>
      </c>
      <c r="I8" s="224">
        <f>G8+H8</f>
        <v>1051830</v>
      </c>
      <c r="J8" s="69">
        <f t="shared" si="0"/>
        <v>100</v>
      </c>
      <c r="L8" s="223"/>
    </row>
    <row r="9" spans="1:14" s="37" customFormat="1" x14ac:dyDescent="0.2">
      <c r="A9" s="36"/>
      <c r="B9" s="73"/>
      <c r="C9" s="73"/>
      <c r="D9" s="73">
        <v>6331</v>
      </c>
      <c r="E9" s="73"/>
      <c r="F9" s="73" t="s">
        <v>124</v>
      </c>
      <c r="G9" s="225">
        <v>1051830</v>
      </c>
      <c r="H9" s="225">
        <f>H10</f>
        <v>0</v>
      </c>
      <c r="I9" s="225">
        <f t="shared" si="1"/>
        <v>1051830</v>
      </c>
      <c r="J9" s="226">
        <f t="shared" si="0"/>
        <v>100</v>
      </c>
      <c r="L9" s="215"/>
    </row>
    <row r="10" spans="1:14" s="37" customFormat="1" x14ac:dyDescent="0.2">
      <c r="A10" s="36"/>
      <c r="B10" s="73"/>
      <c r="C10" s="73"/>
      <c r="D10" s="73"/>
      <c r="E10" s="73">
        <v>63311</v>
      </c>
      <c r="F10" s="73" t="s">
        <v>234</v>
      </c>
      <c r="G10" s="225">
        <v>1051830</v>
      </c>
      <c r="H10" s="225">
        <v>0</v>
      </c>
      <c r="I10" s="225">
        <f t="shared" si="1"/>
        <v>1051830</v>
      </c>
      <c r="J10" s="226">
        <f>I10/G10*100</f>
        <v>100</v>
      </c>
      <c r="K10" s="215"/>
      <c r="L10" s="215"/>
    </row>
    <row r="11" spans="1:14" s="30" customFormat="1" ht="13.15" customHeight="1" x14ac:dyDescent="0.2">
      <c r="A11" s="38"/>
      <c r="B11" s="45"/>
      <c r="C11" s="45">
        <v>638</v>
      </c>
      <c r="D11" s="45"/>
      <c r="E11" s="45"/>
      <c r="F11" s="45" t="s">
        <v>160</v>
      </c>
      <c r="G11" s="72">
        <f t="shared" ref="G11" si="2">G12+G14</f>
        <v>7821310</v>
      </c>
      <c r="H11" s="72">
        <f t="shared" ref="H11" si="3">H12+H14</f>
        <v>-3042739</v>
      </c>
      <c r="I11" s="72">
        <f t="shared" si="1"/>
        <v>4778571</v>
      </c>
      <c r="J11" s="70">
        <f t="shared" si="0"/>
        <v>61.096811148004612</v>
      </c>
    </row>
    <row r="12" spans="1:14" s="37" customFormat="1" ht="12.75" customHeight="1" x14ac:dyDescent="0.2">
      <c r="A12" s="36"/>
      <c r="B12" s="73"/>
      <c r="C12" s="73"/>
      <c r="D12" s="73">
        <v>6381</v>
      </c>
      <c r="E12" s="73"/>
      <c r="F12" s="73" t="s">
        <v>161</v>
      </c>
      <c r="G12" s="71">
        <f>G13</f>
        <v>2638640</v>
      </c>
      <c r="H12" s="71">
        <f>H13</f>
        <v>1225246</v>
      </c>
      <c r="I12" s="71">
        <f t="shared" si="1"/>
        <v>3863886</v>
      </c>
      <c r="J12" s="226">
        <f t="shared" si="0"/>
        <v>146.43475426734983</v>
      </c>
    </row>
    <row r="13" spans="1:14" s="37" customFormat="1" ht="25.5" x14ac:dyDescent="0.2">
      <c r="A13" s="36"/>
      <c r="B13" s="73"/>
      <c r="C13" s="73"/>
      <c r="D13" s="73"/>
      <c r="E13" s="73">
        <v>63811</v>
      </c>
      <c r="F13" s="73" t="s">
        <v>232</v>
      </c>
      <c r="G13" s="71">
        <v>2638640</v>
      </c>
      <c r="H13" s="71">
        <v>1225246</v>
      </c>
      <c r="I13" s="71">
        <f t="shared" si="1"/>
        <v>3863886</v>
      </c>
      <c r="J13" s="226">
        <f t="shared" si="0"/>
        <v>146.43475426734983</v>
      </c>
      <c r="L13" s="215"/>
      <c r="M13" s="215"/>
      <c r="N13" s="215"/>
    </row>
    <row r="14" spans="1:14" s="37" customFormat="1" ht="13.5" customHeight="1" x14ac:dyDescent="0.2">
      <c r="A14" s="36"/>
      <c r="B14" s="73"/>
      <c r="C14" s="73"/>
      <c r="D14" s="73">
        <v>6382</v>
      </c>
      <c r="E14" s="73"/>
      <c r="F14" s="73" t="s">
        <v>162</v>
      </c>
      <c r="G14" s="71">
        <f>G15</f>
        <v>5182670</v>
      </c>
      <c r="H14" s="71">
        <f>H15</f>
        <v>-4267985</v>
      </c>
      <c r="I14" s="71">
        <f t="shared" si="1"/>
        <v>914685</v>
      </c>
      <c r="J14" s="226">
        <f>I14/G14*100</f>
        <v>17.648914555624803</v>
      </c>
    </row>
    <row r="15" spans="1:14" s="37" customFormat="1" ht="25.5" x14ac:dyDescent="0.2">
      <c r="A15" s="36"/>
      <c r="B15" s="73"/>
      <c r="C15" s="73"/>
      <c r="D15" s="73"/>
      <c r="E15" s="73">
        <v>63821</v>
      </c>
      <c r="F15" s="73" t="s">
        <v>233</v>
      </c>
      <c r="G15" s="71">
        <v>5182670</v>
      </c>
      <c r="H15" s="71">
        <v>-4267985</v>
      </c>
      <c r="I15" s="71">
        <f t="shared" si="1"/>
        <v>914685</v>
      </c>
      <c r="J15" s="226">
        <f t="shared" si="0"/>
        <v>17.648914555624803</v>
      </c>
      <c r="K15" s="215"/>
    </row>
    <row r="16" spans="1:14" s="3" customFormat="1" ht="13.5" customHeight="1" x14ac:dyDescent="0.2">
      <c r="A16" s="52"/>
      <c r="B16" s="45">
        <v>64</v>
      </c>
      <c r="C16" s="114"/>
      <c r="D16" s="114"/>
      <c r="E16" s="114"/>
      <c r="F16" s="115" t="s">
        <v>30</v>
      </c>
      <c r="G16" s="224">
        <f>G17+G22</f>
        <v>943000</v>
      </c>
      <c r="H16" s="224">
        <f>H17+H22</f>
        <v>-437335</v>
      </c>
      <c r="I16" s="224">
        <f t="shared" si="1"/>
        <v>505665</v>
      </c>
      <c r="J16" s="70">
        <f t="shared" si="0"/>
        <v>53.623011664899259</v>
      </c>
      <c r="L16" s="4"/>
    </row>
    <row r="17" spans="1:14" s="3" customFormat="1" ht="13.5" customHeight="1" x14ac:dyDescent="0.2">
      <c r="A17" s="52"/>
      <c r="B17" s="114"/>
      <c r="C17" s="45">
        <v>641</v>
      </c>
      <c r="D17" s="114"/>
      <c r="E17" s="114"/>
      <c r="F17" s="115" t="s">
        <v>31</v>
      </c>
      <c r="G17" s="72">
        <f>SUM(G18:G21)</f>
        <v>942335</v>
      </c>
      <c r="H17" s="72">
        <f>SUM(H18:H21)</f>
        <v>-437335</v>
      </c>
      <c r="I17" s="72">
        <f t="shared" si="1"/>
        <v>505000</v>
      </c>
      <c r="J17" s="70">
        <f t="shared" si="0"/>
        <v>53.590283710145549</v>
      </c>
    </row>
    <row r="18" spans="1:14" s="33" customFormat="1" ht="13.5" customHeight="1" x14ac:dyDescent="0.2">
      <c r="A18" s="53"/>
      <c r="B18" s="116"/>
      <c r="C18" s="116"/>
      <c r="D18" s="116">
        <v>6413</v>
      </c>
      <c r="E18" s="116"/>
      <c r="F18" s="117" t="s">
        <v>32</v>
      </c>
      <c r="G18" s="71">
        <v>132725</v>
      </c>
      <c r="H18" s="71">
        <v>-82725</v>
      </c>
      <c r="I18" s="71">
        <f t="shared" si="1"/>
        <v>50000</v>
      </c>
      <c r="J18" s="226">
        <f t="shared" si="0"/>
        <v>37.671877943115462</v>
      </c>
      <c r="L18" s="228"/>
    </row>
    <row r="19" spans="1:14" s="33" customFormat="1" ht="13.5" customHeight="1" x14ac:dyDescent="0.2">
      <c r="A19" s="53"/>
      <c r="B19" s="116"/>
      <c r="C19" s="116"/>
      <c r="D19" s="116">
        <v>6414</v>
      </c>
      <c r="E19" s="116"/>
      <c r="F19" s="117" t="s">
        <v>33</v>
      </c>
      <c r="G19" s="71">
        <v>663615</v>
      </c>
      <c r="H19" s="71">
        <v>-263615</v>
      </c>
      <c r="I19" s="71">
        <f t="shared" si="1"/>
        <v>400000</v>
      </c>
      <c r="J19" s="226">
        <f t="shared" si="0"/>
        <v>60.275912991719593</v>
      </c>
    </row>
    <row r="20" spans="1:14" s="35" customFormat="1" ht="25.5" x14ac:dyDescent="0.2">
      <c r="A20" s="54"/>
      <c r="B20" s="74"/>
      <c r="C20" s="74"/>
      <c r="D20" s="74">
        <v>6415</v>
      </c>
      <c r="E20" s="74"/>
      <c r="F20" s="101" t="s">
        <v>165</v>
      </c>
      <c r="G20" s="71">
        <v>13270</v>
      </c>
      <c r="H20" s="71">
        <v>-8270</v>
      </c>
      <c r="I20" s="71">
        <f t="shared" si="1"/>
        <v>5000</v>
      </c>
      <c r="J20" s="226">
        <f t="shared" si="0"/>
        <v>37.678975131876413</v>
      </c>
    </row>
    <row r="21" spans="1:14" s="35" customFormat="1" ht="14.25" customHeight="1" x14ac:dyDescent="0.2">
      <c r="A21" s="54"/>
      <c r="B21" s="74"/>
      <c r="C21" s="74"/>
      <c r="D21" s="74">
        <v>6419</v>
      </c>
      <c r="E21" s="74"/>
      <c r="F21" s="101" t="s">
        <v>118</v>
      </c>
      <c r="G21" s="71">
        <v>132725</v>
      </c>
      <c r="H21" s="71">
        <v>-82725</v>
      </c>
      <c r="I21" s="71">
        <f t="shared" si="1"/>
        <v>50000</v>
      </c>
      <c r="J21" s="226">
        <f t="shared" si="0"/>
        <v>37.671877943115462</v>
      </c>
    </row>
    <row r="22" spans="1:14" s="35" customFormat="1" x14ac:dyDescent="0.2">
      <c r="A22" s="54"/>
      <c r="B22" s="74"/>
      <c r="C22" s="118">
        <v>643</v>
      </c>
      <c r="D22" s="74"/>
      <c r="E22" s="74"/>
      <c r="F22" s="100" t="s">
        <v>152</v>
      </c>
      <c r="G22" s="72">
        <f>G23</f>
        <v>665</v>
      </c>
      <c r="H22" s="72">
        <f>H23</f>
        <v>0</v>
      </c>
      <c r="I22" s="72">
        <f t="shared" si="1"/>
        <v>665</v>
      </c>
      <c r="J22" s="70">
        <f t="shared" si="0"/>
        <v>100</v>
      </c>
    </row>
    <row r="23" spans="1:14" s="35" customFormat="1" ht="25.5" x14ac:dyDescent="0.2">
      <c r="A23" s="54"/>
      <c r="B23" s="74"/>
      <c r="C23" s="74"/>
      <c r="D23" s="74">
        <v>6436</v>
      </c>
      <c r="E23" s="74"/>
      <c r="F23" s="101" t="s">
        <v>153</v>
      </c>
      <c r="G23" s="71">
        <v>665</v>
      </c>
      <c r="H23" s="71">
        <v>0</v>
      </c>
      <c r="I23" s="71">
        <f t="shared" si="1"/>
        <v>665</v>
      </c>
      <c r="J23" s="226">
        <f t="shared" si="0"/>
        <v>100</v>
      </c>
    </row>
    <row r="24" spans="1:14" s="3" customFormat="1" ht="27" customHeight="1" x14ac:dyDescent="0.2">
      <c r="A24" s="52"/>
      <c r="B24" s="45">
        <v>65</v>
      </c>
      <c r="C24" s="114"/>
      <c r="D24" s="114"/>
      <c r="E24" s="114"/>
      <c r="F24" s="115" t="s">
        <v>95</v>
      </c>
      <c r="G24" s="72">
        <f>G25+G27</f>
        <v>403500344</v>
      </c>
      <c r="H24" s="72">
        <f>H25+H27</f>
        <v>-42381430</v>
      </c>
      <c r="I24" s="72">
        <f t="shared" si="1"/>
        <v>361118914</v>
      </c>
      <c r="J24" s="70">
        <f t="shared" si="0"/>
        <v>89.496556662167308</v>
      </c>
    </row>
    <row r="25" spans="1:14" s="3" customFormat="1" ht="13.5" customHeight="1" x14ac:dyDescent="0.2">
      <c r="A25" s="52"/>
      <c r="B25" s="114"/>
      <c r="C25" s="45">
        <v>651</v>
      </c>
      <c r="D25" s="114"/>
      <c r="E25" s="114"/>
      <c r="F25" s="115" t="s">
        <v>96</v>
      </c>
      <c r="G25" s="72">
        <f t="shared" ref="G25:H25" si="4">G26</f>
        <v>176422849</v>
      </c>
      <c r="H25" s="72">
        <f t="shared" si="4"/>
        <v>8257782</v>
      </c>
      <c r="I25" s="72">
        <f t="shared" si="1"/>
        <v>184680631</v>
      </c>
      <c r="J25" s="70">
        <f t="shared" si="0"/>
        <v>104.68067602740049</v>
      </c>
    </row>
    <row r="26" spans="1:14" s="41" customFormat="1" ht="13.5" customHeight="1" x14ac:dyDescent="0.2">
      <c r="A26" s="55"/>
      <c r="B26" s="55"/>
      <c r="C26" s="55"/>
      <c r="D26" s="116">
        <v>6514</v>
      </c>
      <c r="E26" s="116"/>
      <c r="F26" s="119" t="s">
        <v>97</v>
      </c>
      <c r="G26" s="95">
        <v>176422849</v>
      </c>
      <c r="H26" s="95">
        <v>8257782</v>
      </c>
      <c r="I26" s="95">
        <f t="shared" si="1"/>
        <v>184680631</v>
      </c>
      <c r="J26" s="226">
        <f t="shared" si="0"/>
        <v>104.68067602740049</v>
      </c>
      <c r="K26" s="255"/>
    </row>
    <row r="27" spans="1:14" s="3" customFormat="1" ht="13.5" customHeight="1" x14ac:dyDescent="0.2">
      <c r="A27" s="52"/>
      <c r="B27" s="114"/>
      <c r="C27" s="45">
        <v>652</v>
      </c>
      <c r="D27" s="114"/>
      <c r="E27" s="114"/>
      <c r="F27" s="99" t="s">
        <v>74</v>
      </c>
      <c r="G27" s="72">
        <f t="shared" ref="G27:H27" si="5">G28</f>
        <v>227077495</v>
      </c>
      <c r="H27" s="72">
        <f t="shared" si="5"/>
        <v>-50639212</v>
      </c>
      <c r="I27" s="72">
        <f t="shared" si="1"/>
        <v>176438283</v>
      </c>
      <c r="J27" s="70">
        <f t="shared" si="0"/>
        <v>77.699590177353329</v>
      </c>
    </row>
    <row r="28" spans="1:14" s="32" customFormat="1" ht="12.75" customHeight="1" x14ac:dyDescent="0.2">
      <c r="A28" s="56"/>
      <c r="B28" s="120"/>
      <c r="C28" s="121"/>
      <c r="D28" s="116">
        <v>6526</v>
      </c>
      <c r="E28" s="116"/>
      <c r="F28" s="117" t="s">
        <v>35</v>
      </c>
      <c r="G28" s="71">
        <v>227077495</v>
      </c>
      <c r="H28" s="71">
        <v>-50639212</v>
      </c>
      <c r="I28" s="71">
        <f t="shared" si="1"/>
        <v>176438283</v>
      </c>
      <c r="J28" s="226">
        <f t="shared" si="0"/>
        <v>77.699590177353329</v>
      </c>
      <c r="K28" s="228"/>
      <c r="L28" s="33"/>
      <c r="N28" s="228"/>
    </row>
    <row r="29" spans="1:14" s="34" customFormat="1" ht="25.5" x14ac:dyDescent="0.2">
      <c r="A29" s="57"/>
      <c r="B29" s="118">
        <v>66</v>
      </c>
      <c r="C29" s="118"/>
      <c r="D29" s="118"/>
      <c r="E29" s="118"/>
      <c r="F29" s="100" t="s">
        <v>99</v>
      </c>
      <c r="G29" s="72">
        <f t="shared" ref="G29:H29" si="6">G30</f>
        <v>26680</v>
      </c>
      <c r="H29" s="72">
        <f t="shared" si="6"/>
        <v>-16545</v>
      </c>
      <c r="I29" s="72">
        <f t="shared" si="1"/>
        <v>10135</v>
      </c>
      <c r="J29" s="70">
        <f t="shared" si="0"/>
        <v>37.987256371814091</v>
      </c>
      <c r="L29" s="229"/>
    </row>
    <row r="30" spans="1:14" s="34" customFormat="1" ht="12.75" customHeight="1" x14ac:dyDescent="0.2">
      <c r="A30" s="57"/>
      <c r="B30" s="118"/>
      <c r="C30" s="118">
        <v>661</v>
      </c>
      <c r="D30" s="118"/>
      <c r="E30" s="118"/>
      <c r="F30" s="100" t="s">
        <v>100</v>
      </c>
      <c r="G30" s="72">
        <f t="shared" ref="G30" si="7">G31+G32</f>
        <v>26680</v>
      </c>
      <c r="H30" s="72">
        <f t="shared" ref="H30" si="8">H31+H32</f>
        <v>-16545</v>
      </c>
      <c r="I30" s="72">
        <f t="shared" si="1"/>
        <v>10135</v>
      </c>
      <c r="J30" s="70">
        <f t="shared" si="0"/>
        <v>37.987256371814091</v>
      </c>
      <c r="L30" s="229"/>
    </row>
    <row r="31" spans="1:14" s="34" customFormat="1" ht="12.75" customHeight="1" x14ac:dyDescent="0.2">
      <c r="A31" s="57"/>
      <c r="B31" s="118"/>
      <c r="C31" s="118"/>
      <c r="D31" s="74">
        <v>6614</v>
      </c>
      <c r="E31" s="74"/>
      <c r="F31" s="101" t="s">
        <v>166</v>
      </c>
      <c r="G31" s="71">
        <v>135</v>
      </c>
      <c r="H31" s="71">
        <v>0</v>
      </c>
      <c r="I31" s="71">
        <f t="shared" si="1"/>
        <v>135</v>
      </c>
      <c r="J31" s="226">
        <f t="shared" si="0"/>
        <v>100</v>
      </c>
    </row>
    <row r="32" spans="1:14" s="35" customFormat="1" ht="12.75" customHeight="1" x14ac:dyDescent="0.2">
      <c r="A32" s="54"/>
      <c r="B32" s="74"/>
      <c r="C32" s="74"/>
      <c r="D32" s="74">
        <v>6615</v>
      </c>
      <c r="E32" s="74"/>
      <c r="F32" s="101" t="s">
        <v>101</v>
      </c>
      <c r="G32" s="71">
        <v>26545</v>
      </c>
      <c r="H32" s="71">
        <v>-16545</v>
      </c>
      <c r="I32" s="71">
        <f t="shared" si="1"/>
        <v>10000</v>
      </c>
      <c r="J32" s="226">
        <f t="shared" si="0"/>
        <v>37.671877943115462</v>
      </c>
    </row>
    <row r="33" spans="1:10" s="32" customFormat="1" ht="12.75" customHeight="1" x14ac:dyDescent="0.2">
      <c r="A33" s="56"/>
      <c r="B33" s="118">
        <v>68</v>
      </c>
      <c r="C33" s="118"/>
      <c r="D33" s="118"/>
      <c r="E33" s="118"/>
      <c r="F33" s="100" t="s">
        <v>111</v>
      </c>
      <c r="G33" s="72">
        <f t="shared" ref="G33:H34" si="9">G34</f>
        <v>265445</v>
      </c>
      <c r="H33" s="72">
        <f t="shared" si="9"/>
        <v>0</v>
      </c>
      <c r="I33" s="72">
        <f t="shared" si="1"/>
        <v>265445</v>
      </c>
      <c r="J33" s="70">
        <f t="shared" si="0"/>
        <v>100</v>
      </c>
    </row>
    <row r="34" spans="1:10" s="3" customFormat="1" ht="13.5" customHeight="1" x14ac:dyDescent="0.2">
      <c r="A34" s="52"/>
      <c r="B34" s="114"/>
      <c r="C34" s="118">
        <v>683</v>
      </c>
      <c r="D34" s="118"/>
      <c r="E34" s="118"/>
      <c r="F34" s="100" t="s">
        <v>112</v>
      </c>
      <c r="G34" s="72">
        <f t="shared" si="9"/>
        <v>265445</v>
      </c>
      <c r="H34" s="72">
        <f t="shared" si="9"/>
        <v>0</v>
      </c>
      <c r="I34" s="72">
        <f t="shared" si="1"/>
        <v>265445</v>
      </c>
      <c r="J34" s="70">
        <f t="shared" si="0"/>
        <v>100</v>
      </c>
    </row>
    <row r="35" spans="1:10" s="3" customFormat="1" ht="13.5" customHeight="1" x14ac:dyDescent="0.2">
      <c r="A35" s="52"/>
      <c r="B35" s="114"/>
      <c r="C35" s="74"/>
      <c r="D35" s="74">
        <v>6831</v>
      </c>
      <c r="E35" s="74"/>
      <c r="F35" s="101" t="s">
        <v>112</v>
      </c>
      <c r="G35" s="71">
        <v>265445</v>
      </c>
      <c r="H35" s="71">
        <v>0</v>
      </c>
      <c r="I35" s="71">
        <f t="shared" si="1"/>
        <v>265445</v>
      </c>
      <c r="J35" s="226">
        <f t="shared" si="0"/>
        <v>100</v>
      </c>
    </row>
    <row r="36" spans="1:10" s="3" customFormat="1" ht="13.5" customHeight="1" x14ac:dyDescent="0.2">
      <c r="A36" s="52"/>
      <c r="B36" s="52"/>
      <c r="C36" s="52"/>
      <c r="D36" s="52"/>
      <c r="E36" s="52"/>
      <c r="F36" s="28"/>
      <c r="G36" s="4"/>
      <c r="H36" s="4"/>
      <c r="I36" s="4"/>
      <c r="J36" s="226"/>
    </row>
    <row r="37" spans="1:10" s="3" customFormat="1" ht="18" customHeight="1" x14ac:dyDescent="0.2">
      <c r="A37" s="38">
        <v>7</v>
      </c>
      <c r="B37" s="52"/>
      <c r="C37" s="10"/>
      <c r="D37" s="52"/>
      <c r="E37" s="52"/>
      <c r="F37" s="10" t="s">
        <v>225</v>
      </c>
      <c r="G37" s="68">
        <f t="shared" ref="G37:H38" si="10">G38</f>
        <v>0</v>
      </c>
      <c r="H37" s="68">
        <f t="shared" si="10"/>
        <v>0</v>
      </c>
      <c r="I37" s="68">
        <f t="shared" si="1"/>
        <v>0</v>
      </c>
      <c r="J37" s="70" t="s">
        <v>117</v>
      </c>
    </row>
    <row r="38" spans="1:10" s="3" customFormat="1" x14ac:dyDescent="0.2">
      <c r="A38" s="52"/>
      <c r="B38" s="45">
        <v>72</v>
      </c>
      <c r="F38" s="100" t="s">
        <v>223</v>
      </c>
      <c r="G38" s="72">
        <f t="shared" si="10"/>
        <v>0</v>
      </c>
      <c r="H38" s="72">
        <f t="shared" si="10"/>
        <v>0</v>
      </c>
      <c r="I38" s="72">
        <f t="shared" si="1"/>
        <v>0</v>
      </c>
      <c r="J38" s="70" t="s">
        <v>117</v>
      </c>
    </row>
    <row r="39" spans="1:10" s="3" customFormat="1" x14ac:dyDescent="0.2">
      <c r="A39" s="52"/>
      <c r="B39" s="52"/>
      <c r="C39" s="45">
        <v>722</v>
      </c>
      <c r="D39" s="45"/>
      <c r="E39" s="45"/>
      <c r="F39" s="100" t="s">
        <v>224</v>
      </c>
      <c r="G39" s="72">
        <f>G40</f>
        <v>0</v>
      </c>
      <c r="H39" s="72">
        <f>H40</f>
        <v>0</v>
      </c>
      <c r="I39" s="72">
        <f t="shared" si="1"/>
        <v>0</v>
      </c>
      <c r="J39" s="70" t="s">
        <v>117</v>
      </c>
    </row>
    <row r="40" spans="1:10" s="3" customFormat="1" x14ac:dyDescent="0.2">
      <c r="A40" s="52"/>
      <c r="B40" s="52"/>
      <c r="C40" s="52"/>
      <c r="D40" s="74">
        <v>7227</v>
      </c>
      <c r="E40" s="74"/>
      <c r="F40" s="101" t="s">
        <v>103</v>
      </c>
      <c r="G40" s="4">
        <v>0</v>
      </c>
      <c r="H40" s="4">
        <v>0</v>
      </c>
      <c r="I40" s="4">
        <f t="shared" si="1"/>
        <v>0</v>
      </c>
      <c r="J40" s="226" t="s">
        <v>117</v>
      </c>
    </row>
    <row r="41" spans="1:10" s="3" customFormat="1" x14ac:dyDescent="0.2">
      <c r="A41" s="58"/>
      <c r="B41" s="59"/>
      <c r="C41" s="58"/>
      <c r="D41" s="14"/>
      <c r="E41" s="14"/>
      <c r="F41" s="13"/>
      <c r="G41" s="4"/>
      <c r="H41" s="4"/>
      <c r="I41" s="4"/>
    </row>
    <row r="42" spans="1:10" s="3" customFormat="1" x14ac:dyDescent="0.2">
      <c r="A42" s="58"/>
      <c r="B42" s="59"/>
      <c r="C42" s="58"/>
      <c r="D42" s="14"/>
      <c r="E42" s="14"/>
      <c r="F42" s="7"/>
      <c r="G42" s="4"/>
      <c r="H42" s="4"/>
      <c r="I42" s="4"/>
    </row>
    <row r="43" spans="1:10" s="3" customFormat="1" x14ac:dyDescent="0.2">
      <c r="A43" s="58"/>
      <c r="B43" s="59"/>
      <c r="C43" s="58"/>
      <c r="D43" s="14"/>
      <c r="E43" s="14"/>
      <c r="F43" s="14"/>
      <c r="G43" s="4"/>
      <c r="H43" s="4"/>
      <c r="I43" s="4"/>
    </row>
    <row r="44" spans="1:10" s="3" customFormat="1" hidden="1" x14ac:dyDescent="0.2">
      <c r="A44" s="59"/>
      <c r="B44" s="58"/>
      <c r="C44" s="59"/>
      <c r="D44" s="60"/>
      <c r="E44" s="60"/>
      <c r="F44" s="9"/>
      <c r="G44" s="4"/>
      <c r="H44" s="4"/>
      <c r="I44" s="4"/>
    </row>
    <row r="45" spans="1:10" s="3" customFormat="1" hidden="1" x14ac:dyDescent="0.2">
      <c r="A45" s="59"/>
      <c r="B45" s="59"/>
      <c r="C45" s="59"/>
      <c r="D45" s="60"/>
      <c r="E45" s="60"/>
      <c r="F45" s="9"/>
      <c r="G45" s="4"/>
      <c r="H45" s="4"/>
      <c r="I45" s="4"/>
    </row>
    <row r="46" spans="1:10" s="3" customFormat="1" x14ac:dyDescent="0.2">
      <c r="A46" s="59"/>
      <c r="B46" s="59"/>
      <c r="C46" s="59"/>
      <c r="D46" s="14"/>
      <c r="E46" s="14"/>
      <c r="F46" s="14"/>
      <c r="G46" s="4"/>
      <c r="H46" s="4"/>
      <c r="I46" s="4"/>
    </row>
    <row r="47" spans="1:10" s="3" customFormat="1" hidden="1" x14ac:dyDescent="0.2">
      <c r="A47" s="59"/>
      <c r="B47" s="59"/>
      <c r="C47" s="59"/>
      <c r="D47" s="60"/>
      <c r="E47" s="60"/>
      <c r="F47" s="9"/>
      <c r="G47" s="4"/>
      <c r="H47" s="4"/>
      <c r="I47" s="4"/>
    </row>
    <row r="48" spans="1:10" s="3" customFormat="1" x14ac:dyDescent="0.2">
      <c r="A48" s="59"/>
      <c r="B48" s="59"/>
      <c r="C48" s="58"/>
      <c r="D48" s="60"/>
      <c r="E48" s="60"/>
      <c r="F48" s="7"/>
      <c r="G48" s="4"/>
      <c r="H48" s="4"/>
      <c r="I48" s="4"/>
    </row>
    <row r="49" spans="1:9" s="3" customFormat="1" x14ac:dyDescent="0.2">
      <c r="A49" s="59"/>
      <c r="B49" s="59"/>
      <c r="C49" s="58"/>
      <c r="D49" s="60"/>
      <c r="E49" s="60"/>
      <c r="F49" s="14"/>
      <c r="G49" s="4"/>
      <c r="H49" s="4"/>
      <c r="I49" s="4"/>
    </row>
    <row r="50" spans="1:9" s="3" customFormat="1" hidden="1" x14ac:dyDescent="0.2">
      <c r="A50" s="59"/>
      <c r="B50" s="59"/>
      <c r="C50" s="59"/>
      <c r="D50" s="60"/>
      <c r="E50" s="60"/>
      <c r="F50" s="9"/>
      <c r="G50" s="4"/>
      <c r="H50" s="4"/>
      <c r="I50" s="4"/>
    </row>
    <row r="51" spans="1:9" s="3" customFormat="1" hidden="1" x14ac:dyDescent="0.2">
      <c r="A51" s="59"/>
      <c r="B51" s="59"/>
      <c r="C51" s="59"/>
      <c r="D51" s="60"/>
      <c r="E51" s="60"/>
      <c r="F51" s="9"/>
      <c r="G51" s="4"/>
      <c r="H51" s="4"/>
      <c r="I51" s="4"/>
    </row>
    <row r="52" spans="1:9" s="3" customFormat="1" x14ac:dyDescent="0.2">
      <c r="A52" s="59"/>
      <c r="B52" s="59"/>
      <c r="C52" s="59"/>
      <c r="D52" s="60"/>
      <c r="E52" s="60"/>
      <c r="F52" s="14"/>
      <c r="G52" s="4"/>
      <c r="H52" s="4"/>
      <c r="I52" s="4"/>
    </row>
    <row r="53" spans="1:9" s="3" customFormat="1" hidden="1" x14ac:dyDescent="0.2">
      <c r="A53" s="59"/>
      <c r="B53" s="59"/>
      <c r="C53" s="59"/>
      <c r="D53" s="60"/>
      <c r="E53" s="60"/>
      <c r="F53" s="9"/>
      <c r="G53" s="4"/>
      <c r="H53" s="4"/>
      <c r="I53" s="4"/>
    </row>
    <row r="54" spans="1:9" s="3" customFormat="1" hidden="1" x14ac:dyDescent="0.2">
      <c r="A54" s="59"/>
      <c r="B54" s="59"/>
      <c r="C54" s="59"/>
      <c r="D54" s="60"/>
      <c r="E54" s="60"/>
      <c r="F54" s="9"/>
      <c r="G54" s="4"/>
      <c r="H54" s="4"/>
      <c r="I54" s="4"/>
    </row>
    <row r="55" spans="1:9" s="3" customFormat="1" x14ac:dyDescent="0.2">
      <c r="A55" s="59"/>
      <c r="B55" s="59"/>
      <c r="C55" s="59"/>
      <c r="D55" s="60"/>
      <c r="E55" s="60"/>
      <c r="F55" s="14"/>
      <c r="G55" s="4"/>
      <c r="H55" s="4"/>
      <c r="I55" s="4"/>
    </row>
    <row r="56" spans="1:9" s="3" customFormat="1" hidden="1" x14ac:dyDescent="0.2">
      <c r="A56" s="59"/>
      <c r="B56" s="59"/>
      <c r="C56" s="59"/>
      <c r="D56" s="60"/>
      <c r="E56" s="60"/>
      <c r="F56" s="9"/>
      <c r="G56" s="4"/>
      <c r="H56" s="4"/>
      <c r="I56" s="4"/>
    </row>
    <row r="57" spans="1:9" s="3" customFormat="1" hidden="1" x14ac:dyDescent="0.2">
      <c r="A57" s="59"/>
      <c r="B57" s="59"/>
      <c r="C57" s="59"/>
      <c r="D57" s="60"/>
      <c r="E57" s="60"/>
      <c r="F57" s="9"/>
      <c r="G57" s="4"/>
      <c r="H57" s="4"/>
      <c r="I57" s="4"/>
    </row>
    <row r="58" spans="1:9" s="3" customFormat="1" ht="13.5" hidden="1" customHeight="1" x14ac:dyDescent="0.2">
      <c r="A58" s="59"/>
      <c r="B58" s="59"/>
      <c r="C58" s="59"/>
      <c r="D58" s="60"/>
      <c r="E58" s="60"/>
      <c r="F58" s="9"/>
      <c r="G58" s="4"/>
      <c r="H58" s="4"/>
      <c r="I58" s="4"/>
    </row>
    <row r="59" spans="1:9" s="3" customFormat="1" ht="13.5" customHeight="1" x14ac:dyDescent="0.2">
      <c r="A59" s="59"/>
      <c r="B59" s="58"/>
      <c r="C59" s="59"/>
      <c r="D59" s="60"/>
      <c r="E59" s="60"/>
      <c r="F59" s="8"/>
      <c r="G59" s="4"/>
      <c r="H59" s="4"/>
      <c r="I59" s="4"/>
    </row>
    <row r="60" spans="1:9" s="3" customFormat="1" ht="13.5" customHeight="1" x14ac:dyDescent="0.2">
      <c r="A60" s="59"/>
      <c r="B60" s="59"/>
      <c r="C60" s="58"/>
      <c r="D60" s="60"/>
      <c r="E60" s="60"/>
      <c r="F60" s="7"/>
      <c r="G60" s="4"/>
      <c r="H60" s="4"/>
      <c r="I60" s="4"/>
    </row>
    <row r="61" spans="1:9" s="3" customFormat="1" ht="26.25" customHeight="1" x14ac:dyDescent="0.2">
      <c r="A61" s="59"/>
      <c r="B61" s="59"/>
      <c r="C61" s="58"/>
      <c r="D61" s="14"/>
      <c r="E61" s="14"/>
      <c r="F61" s="39"/>
      <c r="G61" s="4"/>
      <c r="H61" s="4"/>
      <c r="I61" s="4"/>
    </row>
    <row r="62" spans="1:9" s="3" customFormat="1" ht="13.5" hidden="1" customHeight="1" x14ac:dyDescent="0.2">
      <c r="A62" s="59"/>
      <c r="B62" s="59"/>
      <c r="C62" s="59"/>
      <c r="D62" s="60"/>
      <c r="E62" s="60"/>
      <c r="F62" s="9"/>
      <c r="G62" s="4"/>
      <c r="H62" s="4"/>
      <c r="I62" s="4"/>
    </row>
    <row r="63" spans="1:9" s="3" customFormat="1" ht="13.5" customHeight="1" x14ac:dyDescent="0.2">
      <c r="A63" s="59"/>
      <c r="B63" s="58"/>
      <c r="C63" s="59"/>
      <c r="D63" s="60"/>
      <c r="E63" s="60"/>
      <c r="F63" s="8"/>
      <c r="G63" s="4"/>
      <c r="H63" s="4"/>
      <c r="I63" s="4"/>
    </row>
    <row r="64" spans="1:9" s="3" customFormat="1" ht="13.5" customHeight="1" x14ac:dyDescent="0.2">
      <c r="A64" s="59"/>
      <c r="B64" s="59"/>
      <c r="C64" s="58"/>
      <c r="D64" s="60"/>
      <c r="E64" s="60"/>
      <c r="F64" s="8"/>
      <c r="G64" s="4"/>
      <c r="H64" s="4"/>
      <c r="I64" s="4"/>
    </row>
    <row r="65" spans="1:9" s="3" customFormat="1" ht="13.5" customHeight="1" x14ac:dyDescent="0.2">
      <c r="A65" s="59"/>
      <c r="B65" s="59"/>
      <c r="C65" s="58"/>
      <c r="D65" s="61"/>
      <c r="E65" s="61"/>
      <c r="F65" s="14"/>
      <c r="G65" s="4"/>
      <c r="H65" s="4"/>
      <c r="I65" s="4"/>
    </row>
    <row r="66" spans="1:9" s="3" customFormat="1" ht="13.5" hidden="1" customHeight="1" x14ac:dyDescent="0.2">
      <c r="A66" s="59"/>
      <c r="B66" s="59"/>
      <c r="C66" s="59"/>
      <c r="D66" s="12"/>
      <c r="E66" s="12"/>
      <c r="F66" s="12"/>
      <c r="G66" s="4"/>
      <c r="H66" s="4"/>
      <c r="I66" s="4"/>
    </row>
    <row r="67" spans="1:9" s="3" customFormat="1" ht="13.5" customHeight="1" x14ac:dyDescent="0.2">
      <c r="A67" s="59"/>
      <c r="B67" s="59"/>
      <c r="C67" s="59"/>
      <c r="D67" s="14"/>
      <c r="E67" s="14"/>
      <c r="F67" s="13"/>
      <c r="G67" s="4"/>
      <c r="H67" s="4"/>
      <c r="I67" s="4"/>
    </row>
    <row r="68" spans="1:9" s="3" customFormat="1" ht="13.5" hidden="1" customHeight="1" x14ac:dyDescent="0.2">
      <c r="A68" s="59"/>
      <c r="B68" s="59"/>
      <c r="C68" s="59"/>
      <c r="D68" s="60"/>
      <c r="E68" s="60"/>
      <c r="F68" s="9"/>
      <c r="G68" s="4"/>
      <c r="H68" s="4"/>
      <c r="I68" s="4"/>
    </row>
    <row r="69" spans="1:9" s="3" customFormat="1" ht="28.5" customHeight="1" x14ac:dyDescent="0.2">
      <c r="A69" s="59"/>
      <c r="B69" s="59"/>
      <c r="C69" s="58"/>
      <c r="D69" s="60"/>
      <c r="E69" s="60"/>
      <c r="F69" s="29"/>
      <c r="G69" s="4"/>
      <c r="H69" s="4"/>
      <c r="I69" s="4"/>
    </row>
    <row r="70" spans="1:9" s="3" customFormat="1" ht="13.5" customHeight="1" x14ac:dyDescent="0.2">
      <c r="A70" s="59"/>
      <c r="B70" s="59"/>
      <c r="C70" s="58"/>
      <c r="D70" s="60"/>
      <c r="E70" s="60"/>
      <c r="F70" s="14"/>
      <c r="G70" s="4"/>
      <c r="H70" s="4"/>
      <c r="I70" s="4"/>
    </row>
    <row r="71" spans="1:9" s="3" customFormat="1" ht="13.5" hidden="1" customHeight="1" x14ac:dyDescent="0.2">
      <c r="A71" s="59"/>
      <c r="B71" s="59"/>
      <c r="C71" s="59"/>
      <c r="D71" s="60"/>
      <c r="E71" s="60"/>
      <c r="F71" s="9"/>
      <c r="G71" s="4"/>
      <c r="H71" s="4"/>
      <c r="I71" s="4"/>
    </row>
    <row r="72" spans="1:9" s="3" customFormat="1" ht="13.5" customHeight="1" x14ac:dyDescent="0.2">
      <c r="A72" s="59"/>
      <c r="B72" s="59"/>
      <c r="C72" s="59"/>
      <c r="D72" s="60"/>
      <c r="E72" s="60"/>
      <c r="F72" s="13"/>
      <c r="G72" s="4"/>
      <c r="H72" s="4"/>
      <c r="I72" s="4"/>
    </row>
    <row r="73" spans="1:9" s="3" customFormat="1" ht="13.5" hidden="1" customHeight="1" x14ac:dyDescent="0.2">
      <c r="A73" s="59"/>
      <c r="B73" s="59"/>
      <c r="C73" s="59"/>
      <c r="D73" s="60"/>
      <c r="E73" s="60"/>
      <c r="F73" s="9"/>
      <c r="G73" s="4"/>
      <c r="H73" s="4"/>
      <c r="I73" s="4"/>
    </row>
    <row r="74" spans="1:9" s="3" customFormat="1" ht="22.5" customHeight="1" x14ac:dyDescent="0.2">
      <c r="A74" s="59"/>
      <c r="B74" s="59"/>
      <c r="C74" s="59"/>
      <c r="D74" s="60"/>
      <c r="E74" s="60"/>
      <c r="F74" s="39"/>
      <c r="G74" s="4"/>
      <c r="H74" s="4"/>
      <c r="I74" s="4"/>
    </row>
    <row r="75" spans="1:9" s="3" customFormat="1" ht="13.5" hidden="1" customHeight="1" x14ac:dyDescent="0.2">
      <c r="A75" s="59"/>
      <c r="B75" s="59"/>
      <c r="C75" s="59"/>
      <c r="D75" s="12"/>
      <c r="E75" s="12"/>
      <c r="F75" s="12"/>
      <c r="G75" s="4"/>
      <c r="H75" s="4"/>
      <c r="I75" s="4"/>
    </row>
    <row r="76" spans="1:9" s="3" customFormat="1" ht="13.5" customHeight="1" x14ac:dyDescent="0.2">
      <c r="A76" s="59"/>
      <c r="B76" s="58"/>
      <c r="C76" s="59"/>
      <c r="D76" s="12"/>
      <c r="E76" s="12"/>
      <c r="F76" s="7"/>
      <c r="G76" s="4"/>
      <c r="H76" s="4"/>
      <c r="I76" s="4"/>
    </row>
    <row r="77" spans="1:9" s="3" customFormat="1" ht="13.5" customHeight="1" x14ac:dyDescent="0.2">
      <c r="A77" s="59"/>
      <c r="B77" s="59"/>
      <c r="C77" s="58"/>
      <c r="D77" s="12"/>
      <c r="E77" s="12"/>
      <c r="F77" s="17"/>
      <c r="G77" s="4"/>
      <c r="H77" s="4"/>
      <c r="I77" s="4"/>
    </row>
    <row r="78" spans="1:9" s="3" customFormat="1" ht="13.5" customHeight="1" x14ac:dyDescent="0.2">
      <c r="A78" s="59"/>
      <c r="B78" s="59"/>
      <c r="C78" s="58"/>
      <c r="D78" s="14"/>
      <c r="E78" s="14"/>
      <c r="F78" s="14"/>
      <c r="G78" s="4"/>
      <c r="H78" s="4"/>
      <c r="I78" s="4"/>
    </row>
    <row r="79" spans="1:9" s="3" customFormat="1" ht="13.5" hidden="1" customHeight="1" x14ac:dyDescent="0.2">
      <c r="A79" s="59"/>
      <c r="B79" s="59"/>
      <c r="C79" s="59"/>
      <c r="D79" s="60"/>
      <c r="E79" s="60"/>
      <c r="F79" s="9"/>
      <c r="G79" s="4"/>
      <c r="H79" s="4"/>
      <c r="I79" s="4"/>
    </row>
    <row r="80" spans="1:9" s="3" customFormat="1" ht="13.5" customHeight="1" x14ac:dyDescent="0.2">
      <c r="A80" s="59"/>
      <c r="B80" s="58"/>
      <c r="C80" s="59"/>
      <c r="D80" s="60"/>
      <c r="E80" s="60"/>
      <c r="F80" s="8"/>
      <c r="G80" s="4"/>
      <c r="H80" s="4"/>
      <c r="I80" s="4"/>
    </row>
    <row r="81" spans="1:9" s="3" customFormat="1" ht="13.5" customHeight="1" x14ac:dyDescent="0.2">
      <c r="A81" s="59"/>
      <c r="B81" s="59"/>
      <c r="C81" s="58"/>
      <c r="D81" s="60"/>
      <c r="E81" s="60"/>
      <c r="F81" s="7"/>
      <c r="G81" s="4"/>
      <c r="H81" s="4"/>
      <c r="I81" s="4"/>
    </row>
    <row r="82" spans="1:9" s="3" customFormat="1" ht="13.5" customHeight="1" x14ac:dyDescent="0.2">
      <c r="A82" s="59"/>
      <c r="B82" s="59"/>
      <c r="C82" s="58"/>
      <c r="D82" s="14"/>
      <c r="E82" s="14"/>
      <c r="F82" s="14"/>
      <c r="G82" s="4"/>
      <c r="H82" s="4"/>
      <c r="I82" s="4"/>
    </row>
    <row r="83" spans="1:9" s="3" customFormat="1" ht="13.5" hidden="1" customHeight="1" x14ac:dyDescent="0.2">
      <c r="A83" s="59"/>
      <c r="B83" s="59"/>
      <c r="C83" s="59"/>
      <c r="D83" s="12"/>
      <c r="E83" s="12"/>
      <c r="F83" s="9"/>
      <c r="G83" s="4"/>
      <c r="H83" s="4"/>
      <c r="I83" s="4"/>
    </row>
    <row r="84" spans="1:9" s="3" customFormat="1" ht="13.5" customHeight="1" x14ac:dyDescent="0.2">
      <c r="A84" s="59"/>
      <c r="B84" s="59"/>
      <c r="C84" s="58"/>
      <c r="D84" s="12"/>
      <c r="E84" s="12"/>
      <c r="F84" s="7"/>
      <c r="G84" s="4"/>
      <c r="H84" s="4"/>
      <c r="I84" s="4"/>
    </row>
    <row r="85" spans="1:9" s="3" customFormat="1" ht="22.5" customHeight="1" x14ac:dyDescent="0.2">
      <c r="A85" s="59"/>
      <c r="B85" s="59"/>
      <c r="C85" s="59"/>
      <c r="D85" s="14"/>
      <c r="E85" s="14"/>
      <c r="F85" s="39"/>
      <c r="G85" s="4"/>
      <c r="H85" s="4"/>
      <c r="I85" s="4"/>
    </row>
    <row r="86" spans="1:9" s="3" customFormat="1" ht="13.5" hidden="1" customHeight="1" x14ac:dyDescent="0.2">
      <c r="A86" s="59"/>
      <c r="B86" s="59"/>
      <c r="C86" s="59"/>
      <c r="D86" s="60"/>
      <c r="E86" s="60"/>
      <c r="F86" s="9"/>
      <c r="G86" s="4"/>
      <c r="H86" s="4"/>
      <c r="I86" s="4"/>
    </row>
    <row r="87" spans="1:9" s="3" customFormat="1" ht="13.5" customHeight="1" x14ac:dyDescent="0.2">
      <c r="A87" s="59"/>
      <c r="B87" s="59"/>
      <c r="C87" s="59"/>
      <c r="D87" s="14"/>
      <c r="E87" s="14"/>
      <c r="F87" s="14"/>
      <c r="G87" s="4"/>
      <c r="H87" s="4"/>
      <c r="I87" s="4"/>
    </row>
    <row r="88" spans="1:9" s="3" customFormat="1" ht="13.5" hidden="1" customHeight="1" x14ac:dyDescent="0.2">
      <c r="A88" s="59"/>
      <c r="B88" s="59"/>
      <c r="C88" s="59"/>
      <c r="D88" s="60"/>
      <c r="E88" s="60"/>
      <c r="F88" s="9"/>
      <c r="G88" s="4"/>
      <c r="H88" s="4"/>
      <c r="I88" s="4"/>
    </row>
    <row r="89" spans="1:9" s="3" customFormat="1" ht="13.5" hidden="1" customHeight="1" x14ac:dyDescent="0.2">
      <c r="A89" s="59"/>
      <c r="B89" s="59"/>
      <c r="C89" s="59"/>
      <c r="D89" s="60"/>
      <c r="E89" s="60"/>
      <c r="F89" s="9"/>
      <c r="G89" s="4"/>
      <c r="H89" s="4"/>
      <c r="I89" s="4"/>
    </row>
    <row r="90" spans="1:9" s="3" customFormat="1" ht="13.5" customHeight="1" x14ac:dyDescent="0.2">
      <c r="A90" s="58"/>
      <c r="B90" s="59"/>
      <c r="C90" s="59"/>
      <c r="D90" s="17"/>
      <c r="E90" s="17"/>
      <c r="F90" s="7"/>
      <c r="G90" s="4"/>
      <c r="H90" s="4"/>
      <c r="I90" s="4"/>
    </row>
    <row r="91" spans="1:9" s="3" customFormat="1" ht="13.5" customHeight="1" x14ac:dyDescent="0.2">
      <c r="A91" s="59"/>
      <c r="B91" s="58"/>
      <c r="C91" s="58"/>
      <c r="D91" s="62"/>
      <c r="E91" s="62"/>
      <c r="F91" s="7"/>
      <c r="G91" s="4"/>
      <c r="H91" s="4"/>
      <c r="I91" s="4"/>
    </row>
    <row r="92" spans="1:9" s="3" customFormat="1" ht="13.5" customHeight="1" x14ac:dyDescent="0.2">
      <c r="A92" s="59"/>
      <c r="B92" s="58"/>
      <c r="C92" s="58"/>
      <c r="D92" s="62"/>
      <c r="E92" s="62"/>
      <c r="F92" s="8"/>
      <c r="G92" s="4"/>
      <c r="H92" s="4"/>
      <c r="I92" s="4"/>
    </row>
    <row r="93" spans="1:9" s="3" customFormat="1" ht="13.5" customHeight="1" x14ac:dyDescent="0.2">
      <c r="A93" s="59"/>
      <c r="B93" s="58"/>
      <c r="C93" s="58"/>
      <c r="D93" s="14"/>
      <c r="E93" s="14"/>
      <c r="F93" s="13"/>
      <c r="G93" s="4"/>
      <c r="H93" s="4"/>
      <c r="I93" s="4"/>
    </row>
    <row r="94" spans="1:9" s="3" customFormat="1" hidden="1" x14ac:dyDescent="0.2">
      <c r="A94" s="59"/>
      <c r="B94" s="59"/>
      <c r="C94" s="59"/>
      <c r="D94" s="60"/>
      <c r="E94" s="60"/>
      <c r="F94" s="9"/>
      <c r="G94" s="4"/>
      <c r="H94" s="4"/>
      <c r="I94" s="4"/>
    </row>
    <row r="95" spans="1:9" s="3" customFormat="1" x14ac:dyDescent="0.2">
      <c r="A95" s="59"/>
      <c r="B95" s="58"/>
      <c r="C95" s="59"/>
      <c r="D95" s="60"/>
      <c r="E95" s="60"/>
      <c r="F95" s="7"/>
      <c r="G95" s="4"/>
      <c r="H95" s="4"/>
      <c r="I95" s="4"/>
    </row>
    <row r="96" spans="1:9" s="3" customFormat="1" x14ac:dyDescent="0.2">
      <c r="A96" s="59"/>
      <c r="B96" s="59"/>
      <c r="C96" s="58"/>
      <c r="D96" s="60"/>
      <c r="E96" s="60"/>
      <c r="F96" s="8"/>
      <c r="G96" s="4"/>
      <c r="H96" s="4"/>
      <c r="I96" s="4"/>
    </row>
    <row r="97" spans="1:9" s="3" customFormat="1" x14ac:dyDescent="0.2">
      <c r="A97" s="59"/>
      <c r="B97" s="59"/>
      <c r="C97" s="58"/>
      <c r="D97" s="14"/>
      <c r="E97" s="14"/>
      <c r="F97" s="14"/>
      <c r="G97" s="4"/>
      <c r="H97" s="4"/>
      <c r="I97" s="4"/>
    </row>
    <row r="98" spans="1:9" s="3" customFormat="1" hidden="1" x14ac:dyDescent="0.2">
      <c r="A98" s="59"/>
      <c r="B98" s="59"/>
      <c r="C98" s="59"/>
      <c r="D98" s="60"/>
      <c r="E98" s="60"/>
      <c r="F98" s="9"/>
      <c r="G98" s="4"/>
      <c r="H98" s="4"/>
      <c r="I98" s="4"/>
    </row>
    <row r="99" spans="1:9" s="3" customFormat="1" hidden="1" x14ac:dyDescent="0.2">
      <c r="A99" s="59"/>
      <c r="B99" s="59"/>
      <c r="C99" s="59"/>
      <c r="D99" s="60"/>
      <c r="E99" s="60"/>
      <c r="F99" s="9"/>
      <c r="G99" s="4"/>
      <c r="H99" s="4"/>
      <c r="I99" s="4"/>
    </row>
    <row r="100" spans="1:9" s="3" customFormat="1" hidden="1" x14ac:dyDescent="0.2">
      <c r="A100" s="59"/>
      <c r="B100" s="59"/>
      <c r="C100" s="59"/>
      <c r="D100" s="63"/>
      <c r="E100" s="63"/>
      <c r="F100" s="5"/>
      <c r="G100" s="4"/>
      <c r="H100" s="4"/>
      <c r="I100" s="4"/>
    </row>
    <row r="101" spans="1:9" s="3" customFormat="1" hidden="1" x14ac:dyDescent="0.2">
      <c r="A101" s="59"/>
      <c r="B101" s="59"/>
      <c r="C101" s="59"/>
      <c r="D101" s="60"/>
      <c r="E101" s="60"/>
      <c r="F101" s="9"/>
      <c r="G101" s="4"/>
      <c r="H101" s="4"/>
      <c r="I101" s="4"/>
    </row>
    <row r="102" spans="1:9" s="3" customFormat="1" hidden="1" x14ac:dyDescent="0.2">
      <c r="A102" s="59"/>
      <c r="B102" s="59"/>
      <c r="C102" s="59"/>
      <c r="D102" s="60"/>
      <c r="E102" s="60"/>
      <c r="F102" s="9"/>
      <c r="G102" s="4"/>
      <c r="H102" s="4"/>
      <c r="I102" s="4"/>
    </row>
    <row r="103" spans="1:9" s="3" customFormat="1" hidden="1" x14ac:dyDescent="0.2">
      <c r="A103" s="59"/>
      <c r="B103" s="59"/>
      <c r="C103" s="59"/>
      <c r="D103" s="60"/>
      <c r="E103" s="60"/>
      <c r="F103" s="9"/>
      <c r="G103" s="4"/>
      <c r="H103" s="4"/>
      <c r="I103" s="4"/>
    </row>
    <row r="104" spans="1:9" s="3" customFormat="1" x14ac:dyDescent="0.2">
      <c r="A104" s="59"/>
      <c r="B104" s="59"/>
      <c r="C104" s="59"/>
      <c r="D104" s="14"/>
      <c r="E104" s="14"/>
      <c r="F104" s="14"/>
      <c r="G104" s="4"/>
      <c r="H104" s="4"/>
      <c r="I104" s="4"/>
    </row>
    <row r="105" spans="1:9" s="3" customFormat="1" hidden="1" x14ac:dyDescent="0.2">
      <c r="A105" s="59"/>
      <c r="B105" s="59"/>
      <c r="C105" s="59"/>
      <c r="D105" s="60"/>
      <c r="E105" s="60"/>
      <c r="F105" s="9"/>
      <c r="G105" s="4"/>
      <c r="H105" s="4"/>
      <c r="I105" s="4"/>
    </row>
    <row r="106" spans="1:9" s="3" customFormat="1" x14ac:dyDescent="0.2">
      <c r="A106" s="59"/>
      <c r="B106" s="59"/>
      <c r="C106" s="59"/>
      <c r="D106" s="14"/>
      <c r="E106" s="14"/>
      <c r="F106" s="14"/>
      <c r="G106" s="4"/>
      <c r="H106" s="4"/>
      <c r="I106" s="4"/>
    </row>
    <row r="107" spans="1:9" s="3" customFormat="1" hidden="1" x14ac:dyDescent="0.2">
      <c r="A107" s="59"/>
      <c r="B107" s="59"/>
      <c r="C107" s="59"/>
      <c r="D107" s="60"/>
      <c r="E107" s="60"/>
      <c r="F107" s="9"/>
      <c r="G107" s="4"/>
      <c r="H107" s="4"/>
      <c r="I107" s="4"/>
    </row>
    <row r="108" spans="1:9" s="3" customFormat="1" hidden="1" x14ac:dyDescent="0.2">
      <c r="A108" s="59"/>
      <c r="B108" s="59"/>
      <c r="C108" s="59"/>
      <c r="D108" s="60"/>
      <c r="E108" s="60"/>
      <c r="F108" s="9"/>
      <c r="G108" s="4"/>
      <c r="H108" s="4"/>
      <c r="I108" s="4"/>
    </row>
    <row r="109" spans="1:9" s="3" customFormat="1" x14ac:dyDescent="0.2">
      <c r="A109" s="59"/>
      <c r="B109" s="59"/>
      <c r="C109" s="59"/>
      <c r="D109" s="60"/>
      <c r="E109" s="60"/>
      <c r="F109" s="9"/>
      <c r="G109" s="4"/>
      <c r="H109" s="4"/>
      <c r="I109" s="4"/>
    </row>
    <row r="110" spans="1:9" s="3" customFormat="1" x14ac:dyDescent="0.2">
      <c r="A110" s="59"/>
      <c r="B110" s="59"/>
      <c r="C110" s="59"/>
      <c r="D110" s="60"/>
      <c r="E110" s="60"/>
      <c r="F110" s="9"/>
      <c r="G110" s="4"/>
      <c r="H110" s="4"/>
      <c r="I110" s="4"/>
    </row>
    <row r="111" spans="1:9" s="3" customFormat="1" ht="28.5" customHeight="1" x14ac:dyDescent="0.2">
      <c r="A111" s="11"/>
      <c r="B111" s="11"/>
      <c r="C111" s="11"/>
      <c r="D111" s="11"/>
      <c r="E111" s="11"/>
      <c r="F111" s="31"/>
      <c r="G111" s="4"/>
      <c r="H111" s="4"/>
      <c r="I111" s="4"/>
    </row>
    <row r="112" spans="1:9" s="3" customFormat="1" x14ac:dyDescent="0.2">
      <c r="A112" s="59"/>
      <c r="B112" s="59"/>
      <c r="C112" s="58"/>
      <c r="D112" s="60"/>
      <c r="E112" s="60"/>
      <c r="F112" s="8"/>
      <c r="G112" s="4"/>
      <c r="H112" s="4"/>
      <c r="I112" s="4"/>
    </row>
    <row r="113" spans="1:9" s="3" customFormat="1" x14ac:dyDescent="0.2">
      <c r="A113" s="59"/>
      <c r="B113" s="59"/>
      <c r="C113" s="59"/>
      <c r="D113" s="64"/>
      <c r="E113" s="64"/>
      <c r="F113" s="6"/>
      <c r="G113" s="4"/>
      <c r="H113" s="4"/>
      <c r="I113" s="4"/>
    </row>
    <row r="114" spans="1:9" s="3" customFormat="1" hidden="1" x14ac:dyDescent="0.2">
      <c r="A114" s="59"/>
      <c r="B114" s="59"/>
      <c r="C114" s="59"/>
      <c r="D114" s="60"/>
      <c r="E114" s="60"/>
      <c r="F114" s="9"/>
      <c r="G114" s="4"/>
      <c r="H114" s="4"/>
      <c r="I114" s="4"/>
    </row>
    <row r="115" spans="1:9" s="3" customFormat="1" hidden="1" x14ac:dyDescent="0.2">
      <c r="A115" s="59"/>
      <c r="B115" s="59"/>
      <c r="C115" s="59"/>
      <c r="D115" s="63"/>
      <c r="E115" s="63"/>
      <c r="F115" s="5"/>
      <c r="G115" s="4"/>
      <c r="H115" s="4"/>
      <c r="I115" s="4"/>
    </row>
    <row r="116" spans="1:9" s="3" customFormat="1" hidden="1" x14ac:dyDescent="0.2">
      <c r="A116" s="59"/>
      <c r="B116" s="59"/>
      <c r="C116" s="59"/>
      <c r="D116" s="63"/>
      <c r="E116" s="63"/>
      <c r="F116" s="5"/>
      <c r="G116" s="4"/>
      <c r="H116" s="4"/>
      <c r="I116" s="4"/>
    </row>
    <row r="117" spans="1:9" s="3" customFormat="1" hidden="1" x14ac:dyDescent="0.2">
      <c r="A117" s="59"/>
      <c r="B117" s="59"/>
      <c r="C117" s="59"/>
      <c r="D117" s="60"/>
      <c r="E117" s="60"/>
      <c r="F117" s="9"/>
      <c r="G117" s="4"/>
      <c r="H117" s="4"/>
      <c r="I117" s="4"/>
    </row>
    <row r="118" spans="1:9" s="3" customFormat="1" x14ac:dyDescent="0.2">
      <c r="A118" s="59"/>
      <c r="B118" s="59"/>
      <c r="C118" s="59"/>
      <c r="D118" s="14"/>
      <c r="E118" s="14"/>
      <c r="F118" s="14"/>
      <c r="G118" s="4"/>
      <c r="H118" s="4"/>
      <c r="I118" s="4"/>
    </row>
    <row r="119" spans="1:9" s="3" customFormat="1" hidden="1" x14ac:dyDescent="0.2">
      <c r="A119" s="59"/>
      <c r="B119" s="59"/>
      <c r="C119" s="59"/>
      <c r="D119" s="60"/>
      <c r="E119" s="60"/>
      <c r="F119" s="9"/>
      <c r="G119" s="4"/>
      <c r="H119" s="4"/>
      <c r="I119" s="4"/>
    </row>
    <row r="120" spans="1:9" s="3" customFormat="1" hidden="1" x14ac:dyDescent="0.2">
      <c r="A120" s="59"/>
      <c r="B120" s="59"/>
      <c r="C120" s="59"/>
      <c r="D120" s="60"/>
      <c r="E120" s="60"/>
      <c r="F120" s="9"/>
      <c r="G120" s="4"/>
      <c r="H120" s="4"/>
      <c r="I120" s="4"/>
    </row>
    <row r="121" spans="1:9" s="3" customFormat="1" x14ac:dyDescent="0.2">
      <c r="A121" s="59"/>
      <c r="B121" s="59"/>
      <c r="C121" s="59"/>
      <c r="D121" s="14"/>
      <c r="E121" s="14"/>
      <c r="F121" s="14"/>
      <c r="G121" s="4"/>
      <c r="H121" s="4"/>
      <c r="I121" s="4"/>
    </row>
    <row r="122" spans="1:9" s="3" customFormat="1" hidden="1" x14ac:dyDescent="0.2">
      <c r="A122" s="59"/>
      <c r="B122" s="59"/>
      <c r="C122" s="59"/>
      <c r="D122" s="60"/>
      <c r="E122" s="60"/>
      <c r="F122" s="9"/>
      <c r="G122" s="4"/>
      <c r="H122" s="4"/>
      <c r="I122" s="4"/>
    </row>
    <row r="123" spans="1:9" s="3" customFormat="1" hidden="1" x14ac:dyDescent="0.2">
      <c r="A123" s="59"/>
      <c r="B123" s="59"/>
      <c r="C123" s="59"/>
      <c r="D123" s="63"/>
      <c r="E123" s="63"/>
      <c r="F123" s="5"/>
      <c r="G123" s="4"/>
      <c r="H123" s="4"/>
      <c r="I123" s="4"/>
    </row>
    <row r="124" spans="1:9" s="3" customFormat="1" x14ac:dyDescent="0.2">
      <c r="A124" s="59"/>
      <c r="B124" s="59"/>
      <c r="C124" s="59"/>
      <c r="D124" s="14"/>
      <c r="E124" s="14"/>
      <c r="F124" s="6"/>
      <c r="G124" s="4"/>
      <c r="H124" s="4"/>
      <c r="I124" s="4"/>
    </row>
    <row r="125" spans="1:9" s="3" customFormat="1" hidden="1" x14ac:dyDescent="0.2">
      <c r="A125" s="59"/>
      <c r="B125" s="59"/>
      <c r="C125" s="59"/>
      <c r="D125" s="12"/>
      <c r="E125" s="12"/>
      <c r="F125" s="5"/>
      <c r="G125" s="4"/>
      <c r="H125" s="4"/>
      <c r="I125" s="4"/>
    </row>
    <row r="126" spans="1:9" s="3" customFormat="1" x14ac:dyDescent="0.2">
      <c r="A126" s="59"/>
      <c r="B126" s="59"/>
      <c r="C126" s="59"/>
      <c r="D126" s="14"/>
      <c r="E126" s="14"/>
      <c r="F126" s="14"/>
      <c r="G126" s="4"/>
      <c r="H126" s="4"/>
      <c r="I126" s="4"/>
    </row>
    <row r="127" spans="1:9" s="3" customFormat="1" hidden="1" x14ac:dyDescent="0.2">
      <c r="A127" s="59"/>
      <c r="B127" s="59"/>
      <c r="C127" s="59"/>
      <c r="D127" s="60"/>
      <c r="E127" s="60"/>
      <c r="F127" s="9"/>
      <c r="G127" s="4"/>
      <c r="H127" s="4"/>
      <c r="I127" s="4"/>
    </row>
    <row r="128" spans="1:9" s="3" customFormat="1" x14ac:dyDescent="0.2">
      <c r="A128" s="59"/>
      <c r="B128" s="59"/>
      <c r="C128" s="58"/>
      <c r="D128" s="60"/>
      <c r="E128" s="60"/>
      <c r="F128" s="8"/>
      <c r="G128" s="4"/>
      <c r="H128" s="4"/>
      <c r="I128" s="4"/>
    </row>
    <row r="129" spans="1:9" s="3" customFormat="1" x14ac:dyDescent="0.2">
      <c r="A129" s="59"/>
      <c r="B129" s="59"/>
      <c r="C129" s="59"/>
      <c r="D129" s="12"/>
      <c r="E129" s="12"/>
      <c r="F129" s="14"/>
      <c r="G129" s="4"/>
      <c r="H129" s="4"/>
      <c r="I129" s="4"/>
    </row>
    <row r="130" spans="1:9" s="3" customFormat="1" hidden="1" x14ac:dyDescent="0.2">
      <c r="A130" s="59"/>
      <c r="B130" s="59"/>
      <c r="C130" s="59"/>
      <c r="D130" s="12"/>
      <c r="E130" s="12"/>
      <c r="F130" s="5"/>
      <c r="G130" s="4"/>
      <c r="H130" s="4"/>
      <c r="I130" s="4"/>
    </row>
    <row r="131" spans="1:9" s="3" customFormat="1" x14ac:dyDescent="0.2">
      <c r="A131" s="59"/>
      <c r="B131" s="59"/>
      <c r="C131" s="58"/>
      <c r="D131" s="12"/>
      <c r="E131" s="12"/>
      <c r="F131" s="18"/>
      <c r="G131" s="4"/>
      <c r="H131" s="4"/>
      <c r="I131" s="4"/>
    </row>
    <row r="132" spans="1:9" s="3" customFormat="1" x14ac:dyDescent="0.2">
      <c r="A132" s="59"/>
      <c r="B132" s="59"/>
      <c r="C132" s="58"/>
      <c r="D132" s="14"/>
      <c r="E132" s="14"/>
      <c r="F132" s="13"/>
      <c r="G132" s="4"/>
      <c r="H132" s="4"/>
      <c r="I132" s="4"/>
    </row>
    <row r="133" spans="1:9" s="3" customFormat="1" hidden="1" x14ac:dyDescent="0.2">
      <c r="A133" s="59"/>
      <c r="B133" s="59"/>
      <c r="C133" s="59"/>
      <c r="D133" s="60"/>
      <c r="E133" s="60"/>
      <c r="F133" s="9"/>
      <c r="G133" s="4"/>
      <c r="H133" s="4"/>
      <c r="I133" s="4"/>
    </row>
    <row r="134" spans="1:9" s="3" customFormat="1" x14ac:dyDescent="0.2">
      <c r="A134" s="59"/>
      <c r="B134" s="59"/>
      <c r="C134" s="59"/>
      <c r="D134" s="64"/>
      <c r="E134" s="64"/>
      <c r="F134" s="4"/>
      <c r="G134" s="4"/>
      <c r="H134" s="4"/>
      <c r="I134" s="4"/>
    </row>
    <row r="135" spans="1:9" s="3" customFormat="1" ht="11.25" hidden="1" customHeight="1" x14ac:dyDescent="0.2">
      <c r="A135" s="59"/>
      <c r="B135" s="59"/>
      <c r="C135" s="59"/>
      <c r="D135" s="63"/>
      <c r="E135" s="63"/>
      <c r="F135" s="5"/>
      <c r="G135" s="4"/>
      <c r="H135" s="4"/>
      <c r="I135" s="4"/>
    </row>
    <row r="136" spans="1:9" s="3" customFormat="1" ht="24" customHeight="1" x14ac:dyDescent="0.2">
      <c r="A136" s="59"/>
      <c r="B136" s="58"/>
      <c r="C136" s="59"/>
      <c r="D136" s="63"/>
      <c r="E136" s="63"/>
      <c r="F136" s="40"/>
      <c r="G136" s="4"/>
      <c r="H136" s="4"/>
      <c r="I136" s="4"/>
    </row>
    <row r="137" spans="1:9" s="3" customFormat="1" ht="15" customHeight="1" x14ac:dyDescent="0.2">
      <c r="A137" s="59"/>
      <c r="B137" s="59"/>
      <c r="C137" s="58"/>
      <c r="D137" s="63"/>
      <c r="E137" s="63"/>
      <c r="F137" s="40"/>
      <c r="G137" s="4"/>
      <c r="H137" s="4"/>
      <c r="I137" s="4"/>
    </row>
    <row r="138" spans="1:9" s="3" customFormat="1" ht="11.25" customHeight="1" x14ac:dyDescent="0.2">
      <c r="A138" s="59"/>
      <c r="B138" s="59"/>
      <c r="C138" s="59"/>
      <c r="D138" s="64"/>
      <c r="E138" s="64"/>
      <c r="F138" s="6"/>
      <c r="G138" s="4"/>
      <c r="H138" s="4"/>
      <c r="I138" s="4"/>
    </row>
    <row r="139" spans="1:9" s="3" customFormat="1" hidden="1" x14ac:dyDescent="0.2">
      <c r="A139" s="59"/>
      <c r="B139" s="59"/>
      <c r="C139" s="59"/>
      <c r="D139" s="63"/>
      <c r="E139" s="63"/>
      <c r="F139" s="5"/>
      <c r="G139" s="4"/>
      <c r="H139" s="4"/>
      <c r="I139" s="4"/>
    </row>
    <row r="140" spans="1:9" s="3" customFormat="1" ht="13.5" customHeight="1" x14ac:dyDescent="0.2">
      <c r="A140" s="59"/>
      <c r="B140" s="58"/>
      <c r="C140" s="59"/>
      <c r="D140" s="63"/>
      <c r="E140" s="63"/>
      <c r="F140" s="1"/>
      <c r="G140" s="4"/>
      <c r="H140" s="4"/>
      <c r="I140" s="4"/>
    </row>
    <row r="141" spans="1:9" s="3" customFormat="1" ht="12.75" customHeight="1" x14ac:dyDescent="0.2">
      <c r="A141" s="59"/>
      <c r="B141" s="59"/>
      <c r="C141" s="58"/>
      <c r="D141" s="63"/>
      <c r="E141" s="63"/>
      <c r="F141" s="8"/>
      <c r="G141" s="4"/>
      <c r="H141" s="4"/>
      <c r="I141" s="4"/>
    </row>
    <row r="142" spans="1:9" s="3" customFormat="1" ht="12.75" customHeight="1" x14ac:dyDescent="0.2">
      <c r="A142" s="59"/>
      <c r="B142" s="59"/>
      <c r="C142" s="58"/>
      <c r="D142" s="14"/>
      <c r="E142" s="14"/>
      <c r="F142" s="13"/>
      <c r="G142" s="4"/>
      <c r="H142" s="4"/>
      <c r="I142" s="4"/>
    </row>
    <row r="143" spans="1:9" s="3" customFormat="1" hidden="1" x14ac:dyDescent="0.2">
      <c r="A143" s="59"/>
      <c r="B143" s="59"/>
      <c r="C143" s="59"/>
      <c r="D143" s="60"/>
      <c r="E143" s="60"/>
      <c r="F143" s="9"/>
      <c r="G143" s="4"/>
      <c r="H143" s="4"/>
      <c r="I143" s="4"/>
    </row>
    <row r="144" spans="1:9" s="3" customFormat="1" x14ac:dyDescent="0.2">
      <c r="A144" s="59"/>
      <c r="B144" s="59"/>
      <c r="C144" s="58"/>
      <c r="D144" s="60"/>
      <c r="E144" s="60"/>
      <c r="F144" s="18"/>
      <c r="G144" s="4"/>
      <c r="H144" s="4"/>
      <c r="I144" s="4"/>
    </row>
    <row r="145" spans="1:9" s="3" customFormat="1" x14ac:dyDescent="0.2">
      <c r="A145" s="59"/>
      <c r="B145" s="59"/>
      <c r="C145" s="59"/>
      <c r="D145" s="64"/>
      <c r="E145" s="64"/>
      <c r="F145" s="6"/>
      <c r="G145" s="4"/>
      <c r="H145" s="4"/>
      <c r="I145" s="4"/>
    </row>
    <row r="146" spans="1:9" s="3" customFormat="1" hidden="1" x14ac:dyDescent="0.2">
      <c r="A146" s="59"/>
      <c r="B146" s="59"/>
      <c r="C146" s="59"/>
      <c r="D146" s="63"/>
      <c r="E146" s="63"/>
      <c r="F146" s="5"/>
      <c r="G146" s="4"/>
      <c r="H146" s="4"/>
      <c r="I146" s="4"/>
    </row>
    <row r="147" spans="1:9" s="3" customFormat="1" hidden="1" x14ac:dyDescent="0.2">
      <c r="A147" s="59"/>
      <c r="B147" s="59"/>
      <c r="C147" s="59"/>
      <c r="D147" s="60"/>
      <c r="E147" s="60"/>
      <c r="F147" s="9"/>
      <c r="G147" s="4"/>
      <c r="H147" s="4"/>
      <c r="I147" s="4"/>
    </row>
    <row r="148" spans="1:9" s="3" customFormat="1" ht="19.5" customHeight="1" x14ac:dyDescent="0.2">
      <c r="A148" s="21"/>
      <c r="B148" s="65"/>
      <c r="C148" s="65"/>
      <c r="D148" s="65"/>
      <c r="E148" s="65"/>
      <c r="F148" s="7"/>
      <c r="G148" s="4"/>
      <c r="H148" s="4"/>
      <c r="I148" s="4"/>
    </row>
    <row r="149" spans="1:9" s="3" customFormat="1" ht="15" customHeight="1" x14ac:dyDescent="0.2">
      <c r="A149" s="58"/>
      <c r="B149" s="59"/>
      <c r="C149" s="59"/>
      <c r="D149" s="17"/>
      <c r="E149" s="17"/>
      <c r="F149" s="7"/>
      <c r="G149" s="4"/>
      <c r="H149" s="4"/>
      <c r="I149" s="4"/>
    </row>
    <row r="150" spans="1:9" s="3" customFormat="1" x14ac:dyDescent="0.2">
      <c r="A150" s="58"/>
      <c r="B150" s="58"/>
      <c r="C150" s="59"/>
      <c r="D150" s="17"/>
      <c r="E150" s="17"/>
      <c r="F150" s="8"/>
      <c r="G150" s="4"/>
      <c r="H150" s="4"/>
      <c r="I150" s="4"/>
    </row>
    <row r="151" spans="1:9" s="3" customFormat="1" x14ac:dyDescent="0.2">
      <c r="A151" s="59"/>
      <c r="B151" s="59"/>
      <c r="C151" s="58"/>
      <c r="D151" s="60"/>
      <c r="E151" s="60"/>
      <c r="F151" s="7"/>
      <c r="G151" s="4"/>
      <c r="H151" s="4"/>
      <c r="I151" s="4"/>
    </row>
    <row r="152" spans="1:9" s="3" customFormat="1" x14ac:dyDescent="0.2">
      <c r="A152" s="59"/>
      <c r="B152" s="59"/>
      <c r="C152" s="59"/>
      <c r="D152" s="61"/>
      <c r="E152" s="61"/>
      <c r="F152" s="14"/>
      <c r="G152" s="4"/>
      <c r="H152" s="4"/>
      <c r="I152" s="4"/>
    </row>
    <row r="153" spans="1:9" s="3" customFormat="1" x14ac:dyDescent="0.2">
      <c r="A153" s="59"/>
      <c r="B153" s="58"/>
      <c r="C153" s="59"/>
      <c r="D153" s="60"/>
      <c r="E153" s="60"/>
      <c r="F153" s="8"/>
      <c r="G153" s="4"/>
      <c r="H153" s="4"/>
      <c r="I153" s="4"/>
    </row>
    <row r="154" spans="1:9" s="3" customFormat="1" x14ac:dyDescent="0.2">
      <c r="A154" s="59"/>
      <c r="B154" s="59"/>
      <c r="C154" s="58"/>
      <c r="D154" s="60"/>
      <c r="E154" s="60"/>
      <c r="F154" s="8"/>
      <c r="G154" s="4"/>
      <c r="H154" s="4"/>
      <c r="I154" s="4"/>
    </row>
    <row r="155" spans="1:9" s="3" customFormat="1" x14ac:dyDescent="0.2">
      <c r="A155" s="59"/>
      <c r="B155" s="59"/>
      <c r="C155" s="59"/>
      <c r="D155" s="14"/>
      <c r="E155" s="14"/>
      <c r="F155" s="13"/>
      <c r="G155" s="4"/>
      <c r="H155" s="4"/>
      <c r="I155" s="4"/>
    </row>
    <row r="156" spans="1:9" s="3" customFormat="1" ht="22.5" customHeight="1" x14ac:dyDescent="0.2">
      <c r="A156" s="59"/>
      <c r="B156" s="59"/>
      <c r="C156" s="58"/>
      <c r="D156" s="60"/>
      <c r="E156" s="60"/>
      <c r="F156" s="29"/>
      <c r="G156" s="4"/>
      <c r="H156" s="4"/>
      <c r="I156" s="4"/>
    </row>
    <row r="157" spans="1:9" s="3" customFormat="1" x14ac:dyDescent="0.2">
      <c r="A157" s="59"/>
      <c r="B157" s="59"/>
      <c r="C157" s="59"/>
      <c r="D157" s="60"/>
      <c r="E157" s="60"/>
      <c r="F157" s="13"/>
      <c r="G157" s="4"/>
      <c r="H157" s="4"/>
      <c r="I157" s="4"/>
    </row>
    <row r="158" spans="1:9" s="3" customFormat="1" x14ac:dyDescent="0.2">
      <c r="A158" s="59"/>
      <c r="B158" s="58"/>
      <c r="C158" s="59"/>
      <c r="D158" s="12"/>
      <c r="E158" s="12"/>
      <c r="F158" s="7"/>
      <c r="G158" s="4"/>
      <c r="H158" s="4"/>
      <c r="I158" s="4"/>
    </row>
    <row r="159" spans="1:9" s="3" customFormat="1" x14ac:dyDescent="0.2">
      <c r="A159" s="59"/>
      <c r="B159" s="59"/>
      <c r="C159" s="58"/>
      <c r="D159" s="12"/>
      <c r="E159" s="12"/>
      <c r="F159" s="17"/>
      <c r="G159" s="4"/>
      <c r="H159" s="4"/>
      <c r="I159" s="4"/>
    </row>
    <row r="160" spans="1:9" s="3" customFormat="1" x14ac:dyDescent="0.2">
      <c r="A160" s="59"/>
      <c r="B160" s="59"/>
      <c r="C160" s="59"/>
      <c r="D160" s="14"/>
      <c r="E160" s="14"/>
      <c r="F160" s="14"/>
      <c r="G160" s="4"/>
      <c r="H160" s="4"/>
      <c r="I160" s="4"/>
    </row>
    <row r="161" spans="1:9" s="3" customFormat="1" ht="13.5" customHeight="1" x14ac:dyDescent="0.2">
      <c r="A161" s="58"/>
      <c r="B161" s="59"/>
      <c r="C161" s="59"/>
      <c r="D161" s="17"/>
      <c r="E161" s="17"/>
      <c r="F161" s="7"/>
      <c r="G161" s="4"/>
      <c r="H161" s="4"/>
      <c r="I161" s="4"/>
    </row>
    <row r="162" spans="1:9" s="3" customFormat="1" ht="13.5" customHeight="1" x14ac:dyDescent="0.2">
      <c r="A162" s="59"/>
      <c r="B162" s="58"/>
      <c r="C162" s="59"/>
      <c r="D162" s="60"/>
      <c r="E162" s="60"/>
      <c r="F162" s="7"/>
      <c r="G162" s="4"/>
      <c r="H162" s="4"/>
      <c r="I162" s="4"/>
    </row>
    <row r="163" spans="1:9" s="3" customFormat="1" ht="13.5" customHeight="1" x14ac:dyDescent="0.2">
      <c r="A163" s="59"/>
      <c r="B163" s="59"/>
      <c r="C163" s="58"/>
      <c r="D163" s="60"/>
      <c r="E163" s="60"/>
      <c r="F163" s="8"/>
      <c r="G163" s="4"/>
      <c r="H163" s="4"/>
      <c r="I163" s="4"/>
    </row>
    <row r="164" spans="1:9" s="3" customFormat="1" x14ac:dyDescent="0.2">
      <c r="A164" s="59"/>
      <c r="B164" s="59"/>
      <c r="C164" s="58"/>
      <c r="D164" s="14"/>
      <c r="E164" s="14"/>
      <c r="F164" s="14"/>
      <c r="G164" s="4"/>
      <c r="H164" s="4"/>
      <c r="I164" s="4"/>
    </row>
    <row r="165" spans="1:9" s="3" customFormat="1" x14ac:dyDescent="0.2">
      <c r="A165" s="59"/>
      <c r="B165" s="59"/>
      <c r="C165" s="58"/>
      <c r="D165" s="60"/>
      <c r="E165" s="60"/>
      <c r="F165" s="8"/>
      <c r="G165" s="4"/>
      <c r="H165" s="4"/>
      <c r="I165" s="4"/>
    </row>
    <row r="166" spans="1:9" s="3" customFormat="1" x14ac:dyDescent="0.2">
      <c r="A166" s="59"/>
      <c r="B166" s="59"/>
      <c r="C166" s="59"/>
      <c r="D166" s="64"/>
      <c r="E166" s="64"/>
      <c r="F166" s="6"/>
      <c r="G166" s="4"/>
      <c r="H166" s="4"/>
      <c r="I166" s="4"/>
    </row>
    <row r="167" spans="1:9" s="3" customFormat="1" x14ac:dyDescent="0.2">
      <c r="A167" s="59"/>
      <c r="B167" s="59"/>
      <c r="C167" s="58"/>
      <c r="D167" s="12"/>
      <c r="E167" s="12"/>
      <c r="F167" s="18"/>
      <c r="G167" s="4"/>
      <c r="H167" s="4"/>
      <c r="I167" s="4"/>
    </row>
    <row r="168" spans="1:9" s="3" customFormat="1" x14ac:dyDescent="0.2">
      <c r="A168" s="59"/>
      <c r="B168" s="59"/>
      <c r="C168" s="58"/>
      <c r="D168" s="14"/>
      <c r="E168" s="14"/>
      <c r="F168" s="13"/>
      <c r="G168" s="4"/>
      <c r="H168" s="4"/>
      <c r="I168" s="4"/>
    </row>
    <row r="169" spans="1:9" s="3" customFormat="1" x14ac:dyDescent="0.2">
      <c r="A169" s="59"/>
      <c r="B169" s="59"/>
      <c r="C169" s="59"/>
      <c r="D169" s="64"/>
      <c r="E169" s="64"/>
      <c r="F169" s="19"/>
      <c r="G169" s="4"/>
      <c r="H169" s="4"/>
      <c r="I169" s="4"/>
    </row>
    <row r="170" spans="1:9" s="3" customFormat="1" x14ac:dyDescent="0.2">
      <c r="A170" s="59"/>
      <c r="B170" s="58"/>
      <c r="C170" s="59"/>
      <c r="D170" s="63"/>
      <c r="E170" s="63"/>
      <c r="F170" s="1"/>
      <c r="G170" s="4"/>
      <c r="H170" s="4"/>
      <c r="I170" s="4"/>
    </row>
    <row r="171" spans="1:9" s="3" customFormat="1" x14ac:dyDescent="0.2">
      <c r="A171" s="59"/>
      <c r="B171" s="59"/>
      <c r="C171" s="58"/>
      <c r="D171" s="63"/>
      <c r="E171" s="63"/>
      <c r="F171" s="8"/>
      <c r="G171" s="4"/>
      <c r="H171" s="4"/>
      <c r="I171" s="4"/>
    </row>
    <row r="172" spans="1:9" s="3" customFormat="1" x14ac:dyDescent="0.2">
      <c r="A172" s="59"/>
      <c r="B172" s="59"/>
      <c r="C172" s="58"/>
      <c r="D172" s="14"/>
      <c r="E172" s="14"/>
      <c r="F172" s="13"/>
      <c r="G172" s="4"/>
      <c r="H172" s="4"/>
      <c r="I172" s="4"/>
    </row>
    <row r="173" spans="1:9" s="3" customFormat="1" x14ac:dyDescent="0.2">
      <c r="A173" s="59"/>
      <c r="B173" s="59"/>
      <c r="C173" s="58"/>
      <c r="D173" s="14"/>
      <c r="E173" s="14"/>
      <c r="F173" s="13"/>
      <c r="G173" s="4"/>
      <c r="H173" s="4"/>
      <c r="I173" s="4"/>
    </row>
    <row r="174" spans="1:9" s="3" customFormat="1" x14ac:dyDescent="0.2">
      <c r="A174" s="59"/>
      <c r="B174" s="59"/>
      <c r="C174" s="59"/>
      <c r="D174" s="60"/>
      <c r="E174" s="60"/>
      <c r="F174" s="9"/>
      <c r="G174" s="4"/>
      <c r="H174" s="4"/>
      <c r="I174" s="4"/>
    </row>
    <row r="175" spans="1:9" s="22" customFormat="1" ht="18" customHeight="1" x14ac:dyDescent="0.35">
      <c r="A175" s="274"/>
      <c r="B175" s="275"/>
      <c r="C175" s="275"/>
      <c r="D175" s="275"/>
      <c r="E175" s="275"/>
      <c r="F175" s="275"/>
      <c r="G175" s="188"/>
      <c r="H175" s="188"/>
      <c r="I175" s="188"/>
    </row>
    <row r="176" spans="1:9" s="3" customFormat="1" ht="28.5" customHeight="1" x14ac:dyDescent="0.2">
      <c r="A176" s="11"/>
      <c r="B176" s="11"/>
      <c r="C176" s="11"/>
      <c r="D176" s="11"/>
      <c r="E176" s="11"/>
      <c r="F176" s="31"/>
      <c r="G176" s="4"/>
      <c r="H176" s="4"/>
      <c r="I176" s="4"/>
    </row>
    <row r="177" spans="1:9" s="3" customFormat="1" x14ac:dyDescent="0.2">
      <c r="A177" s="59"/>
      <c r="B177" s="59"/>
      <c r="C177" s="59"/>
      <c r="D177" s="59"/>
      <c r="E177" s="59"/>
      <c r="G177" s="4"/>
      <c r="H177" s="4"/>
      <c r="I177" s="4"/>
    </row>
    <row r="178" spans="1:9" s="3" customFormat="1" ht="15.75" x14ac:dyDescent="0.25">
      <c r="A178" s="66"/>
      <c r="B178" s="58"/>
      <c r="C178" s="58"/>
      <c r="D178" s="58"/>
      <c r="E178" s="58"/>
      <c r="F178" s="2"/>
      <c r="G178" s="4"/>
      <c r="H178" s="4"/>
      <c r="I178" s="4"/>
    </row>
    <row r="179" spans="1:9" s="3" customFormat="1" x14ac:dyDescent="0.2">
      <c r="A179" s="58"/>
      <c r="B179" s="58"/>
      <c r="C179" s="58"/>
      <c r="D179" s="58"/>
      <c r="E179" s="58"/>
      <c r="F179" s="2"/>
      <c r="G179" s="4"/>
      <c r="H179" s="4"/>
      <c r="I179" s="4"/>
    </row>
    <row r="180" spans="1:9" s="3" customFormat="1" ht="17.25" customHeight="1" x14ac:dyDescent="0.2">
      <c r="A180" s="58"/>
      <c r="B180" s="58"/>
      <c r="C180" s="58"/>
      <c r="D180" s="58"/>
      <c r="E180" s="58"/>
      <c r="F180" s="2"/>
      <c r="G180" s="4"/>
      <c r="H180" s="4"/>
      <c r="I180" s="4"/>
    </row>
    <row r="181" spans="1:9" s="3" customFormat="1" ht="13.5" customHeight="1" x14ac:dyDescent="0.2">
      <c r="A181" s="58"/>
      <c r="B181" s="58"/>
      <c r="C181" s="58"/>
      <c r="D181" s="58"/>
      <c r="E181" s="58"/>
      <c r="F181" s="2"/>
      <c r="G181" s="4"/>
      <c r="H181" s="4"/>
      <c r="I181" s="4"/>
    </row>
    <row r="182" spans="1:9" s="3" customFormat="1" x14ac:dyDescent="0.2">
      <c r="A182" s="58"/>
      <c r="B182" s="58"/>
      <c r="C182" s="58"/>
      <c r="D182" s="58"/>
      <c r="E182" s="58"/>
      <c r="F182" s="2"/>
      <c r="G182" s="4"/>
      <c r="H182" s="4"/>
      <c r="I182" s="4"/>
    </row>
    <row r="183" spans="1:9" s="3" customFormat="1" x14ac:dyDescent="0.2">
      <c r="A183" s="58"/>
      <c r="B183" s="58"/>
      <c r="C183" s="58"/>
      <c r="D183" s="59"/>
      <c r="E183" s="59"/>
      <c r="G183" s="4"/>
      <c r="H183" s="4"/>
      <c r="I183" s="4"/>
    </row>
    <row r="184" spans="1:9" s="3" customFormat="1" x14ac:dyDescent="0.2">
      <c r="A184" s="58"/>
      <c r="B184" s="58"/>
      <c r="C184" s="58"/>
      <c r="D184" s="58"/>
      <c r="E184" s="58"/>
      <c r="F184" s="2"/>
      <c r="G184" s="4"/>
      <c r="H184" s="4"/>
      <c r="I184" s="4"/>
    </row>
    <row r="185" spans="1:9" s="3" customFormat="1" x14ac:dyDescent="0.2">
      <c r="A185" s="58"/>
      <c r="B185" s="58"/>
      <c r="C185" s="58"/>
      <c r="D185" s="58"/>
      <c r="E185" s="58"/>
      <c r="F185" s="20"/>
      <c r="G185" s="4"/>
      <c r="H185" s="4"/>
      <c r="I185" s="4"/>
    </row>
    <row r="186" spans="1:9" s="3" customFormat="1" x14ac:dyDescent="0.2">
      <c r="A186" s="58"/>
      <c r="B186" s="58"/>
      <c r="C186" s="58"/>
      <c r="D186" s="58"/>
      <c r="E186" s="58"/>
      <c r="F186" s="2"/>
      <c r="G186" s="4"/>
      <c r="H186" s="4"/>
      <c r="I186" s="4"/>
    </row>
    <row r="187" spans="1:9" s="3" customFormat="1" ht="22.5" customHeight="1" x14ac:dyDescent="0.2">
      <c r="A187" s="58"/>
      <c r="B187" s="58"/>
      <c r="C187" s="58"/>
      <c r="D187" s="58"/>
      <c r="E187" s="58"/>
      <c r="F187" s="29"/>
      <c r="G187" s="4"/>
      <c r="H187" s="4"/>
      <c r="I187" s="4"/>
    </row>
    <row r="188" spans="1:9" s="3" customFormat="1" ht="22.5" customHeight="1" x14ac:dyDescent="0.2">
      <c r="A188" s="59"/>
      <c r="B188" s="59"/>
      <c r="C188" s="59"/>
      <c r="D188" s="14"/>
      <c r="E188" s="14"/>
      <c r="F188" s="39"/>
      <c r="G188" s="4"/>
      <c r="H188" s="4"/>
      <c r="I188" s="4"/>
    </row>
    <row r="189" spans="1:9" s="3" customFormat="1" x14ac:dyDescent="0.2">
      <c r="A189" s="59"/>
      <c r="B189" s="59"/>
      <c r="C189" s="59"/>
      <c r="D189" s="59"/>
      <c r="E189" s="59"/>
      <c r="G189" s="4"/>
      <c r="H189" s="4"/>
      <c r="I189" s="4"/>
    </row>
    <row r="190" spans="1:9" s="3" customFormat="1" x14ac:dyDescent="0.2">
      <c r="A190" s="59"/>
      <c r="B190" s="59"/>
      <c r="C190" s="59"/>
      <c r="D190" s="59"/>
      <c r="E190" s="59"/>
      <c r="G190" s="4"/>
      <c r="H190" s="4"/>
      <c r="I190" s="4"/>
    </row>
    <row r="191" spans="1:9" s="3" customFormat="1" x14ac:dyDescent="0.2">
      <c r="A191" s="59"/>
      <c r="B191" s="59"/>
      <c r="C191" s="59"/>
      <c r="D191" s="59"/>
      <c r="E191" s="59"/>
      <c r="G191" s="4"/>
      <c r="H191" s="4"/>
      <c r="I191" s="4"/>
    </row>
    <row r="192" spans="1:9" s="3" customFormat="1" x14ac:dyDescent="0.2">
      <c r="A192" s="59"/>
      <c r="B192" s="59"/>
      <c r="C192" s="59"/>
      <c r="D192" s="59"/>
      <c r="E192" s="59"/>
      <c r="G192" s="4"/>
      <c r="H192" s="4"/>
      <c r="I192" s="4"/>
    </row>
    <row r="193" spans="1:9" s="3" customFormat="1" x14ac:dyDescent="0.2">
      <c r="A193" s="59"/>
      <c r="B193" s="59"/>
      <c r="C193" s="59"/>
      <c r="D193" s="59"/>
      <c r="E193" s="59"/>
      <c r="G193" s="4"/>
      <c r="H193" s="4"/>
      <c r="I193" s="4"/>
    </row>
    <row r="194" spans="1:9" s="3" customFormat="1" x14ac:dyDescent="0.2">
      <c r="A194" s="59"/>
      <c r="B194" s="59"/>
      <c r="C194" s="59"/>
      <c r="D194" s="59"/>
      <c r="E194" s="59"/>
      <c r="G194" s="4"/>
      <c r="H194" s="4"/>
      <c r="I194" s="4"/>
    </row>
    <row r="195" spans="1:9" s="3" customFormat="1" x14ac:dyDescent="0.2">
      <c r="A195" s="59"/>
      <c r="B195" s="59"/>
      <c r="C195" s="59"/>
      <c r="D195" s="59"/>
      <c r="E195" s="59"/>
      <c r="G195" s="4"/>
      <c r="H195" s="4"/>
      <c r="I195" s="4"/>
    </row>
    <row r="196" spans="1:9" s="3" customFormat="1" x14ac:dyDescent="0.2">
      <c r="A196" s="59"/>
      <c r="B196" s="59"/>
      <c r="C196" s="59"/>
      <c r="D196" s="59"/>
      <c r="E196" s="59"/>
      <c r="G196" s="4"/>
      <c r="H196" s="4"/>
      <c r="I196" s="4"/>
    </row>
    <row r="197" spans="1:9" s="3" customFormat="1" x14ac:dyDescent="0.2">
      <c r="A197" s="59"/>
      <c r="B197" s="59"/>
      <c r="C197" s="59"/>
      <c r="D197" s="59"/>
      <c r="E197" s="59"/>
      <c r="G197" s="4"/>
      <c r="H197" s="4"/>
      <c r="I197" s="4"/>
    </row>
    <row r="198" spans="1:9" s="3" customFormat="1" x14ac:dyDescent="0.2">
      <c r="A198" s="59"/>
      <c r="B198" s="59"/>
      <c r="C198" s="59"/>
      <c r="D198" s="59"/>
      <c r="E198" s="59"/>
      <c r="G198" s="4"/>
      <c r="H198" s="4"/>
      <c r="I198" s="4"/>
    </row>
    <row r="199" spans="1:9" s="3" customFormat="1" x14ac:dyDescent="0.2">
      <c r="A199" s="59"/>
      <c r="B199" s="59"/>
      <c r="C199" s="59"/>
      <c r="D199" s="59"/>
      <c r="E199" s="59"/>
      <c r="G199" s="4"/>
      <c r="H199" s="4"/>
      <c r="I199" s="4"/>
    </row>
    <row r="200" spans="1:9" s="3" customFormat="1" x14ac:dyDescent="0.2">
      <c r="A200" s="59"/>
      <c r="B200" s="59"/>
      <c r="C200" s="59"/>
      <c r="D200" s="59"/>
      <c r="E200" s="59"/>
      <c r="G200" s="4"/>
      <c r="H200" s="4"/>
      <c r="I200" s="4"/>
    </row>
    <row r="201" spans="1:9" s="3" customFormat="1" x14ac:dyDescent="0.2">
      <c r="A201" s="59"/>
      <c r="B201" s="59"/>
      <c r="C201" s="59"/>
      <c r="D201" s="59"/>
      <c r="E201" s="59"/>
      <c r="G201" s="4"/>
      <c r="H201" s="4"/>
      <c r="I201" s="4"/>
    </row>
    <row r="202" spans="1:9" s="3" customFormat="1" x14ac:dyDescent="0.2">
      <c r="A202" s="59"/>
      <c r="B202" s="59"/>
      <c r="C202" s="59"/>
      <c r="D202" s="59"/>
      <c r="E202" s="59"/>
      <c r="G202" s="4"/>
      <c r="H202" s="4"/>
      <c r="I202" s="4"/>
    </row>
    <row r="203" spans="1:9" s="3" customFormat="1" x14ac:dyDescent="0.2">
      <c r="A203" s="59"/>
      <c r="B203" s="59"/>
      <c r="C203" s="59"/>
      <c r="D203" s="59"/>
      <c r="E203" s="59"/>
      <c r="G203" s="4"/>
      <c r="H203" s="4"/>
      <c r="I203" s="4"/>
    </row>
    <row r="204" spans="1:9" s="3" customFormat="1" x14ac:dyDescent="0.2">
      <c r="A204" s="59"/>
      <c r="B204" s="59"/>
      <c r="C204" s="59"/>
      <c r="D204" s="59"/>
      <c r="E204" s="59"/>
      <c r="G204" s="4"/>
      <c r="H204" s="4"/>
      <c r="I204" s="4"/>
    </row>
    <row r="205" spans="1:9" s="3" customFormat="1" x14ac:dyDescent="0.2">
      <c r="A205" s="59"/>
      <c r="B205" s="59"/>
      <c r="C205" s="59"/>
      <c r="D205" s="59"/>
      <c r="E205" s="59"/>
      <c r="G205" s="4"/>
      <c r="H205" s="4"/>
      <c r="I205" s="4"/>
    </row>
    <row r="206" spans="1:9" s="3" customFormat="1" x14ac:dyDescent="0.2">
      <c r="A206" s="59"/>
      <c r="B206" s="59"/>
      <c r="C206" s="59"/>
      <c r="D206" s="59"/>
      <c r="E206" s="59"/>
      <c r="G206" s="4"/>
      <c r="H206" s="4"/>
      <c r="I206" s="4"/>
    </row>
    <row r="207" spans="1:9" s="3" customFormat="1" x14ac:dyDescent="0.2">
      <c r="A207" s="59"/>
      <c r="B207" s="59"/>
      <c r="C207" s="59"/>
      <c r="D207" s="59"/>
      <c r="E207" s="59"/>
      <c r="G207" s="4"/>
      <c r="H207" s="4"/>
      <c r="I207" s="4"/>
    </row>
    <row r="208" spans="1:9" s="3" customFormat="1" x14ac:dyDescent="0.2">
      <c r="A208" s="59"/>
      <c r="B208" s="59"/>
      <c r="C208" s="59"/>
      <c r="D208" s="59"/>
      <c r="E208" s="59"/>
      <c r="G208" s="4"/>
      <c r="H208" s="4"/>
      <c r="I208" s="4"/>
    </row>
    <row r="209" spans="1:9" s="3" customFormat="1" x14ac:dyDescent="0.2">
      <c r="A209" s="59"/>
      <c r="B209" s="59"/>
      <c r="C209" s="59"/>
      <c r="D209" s="59"/>
      <c r="E209" s="59"/>
      <c r="G209" s="4"/>
      <c r="H209" s="4"/>
      <c r="I209" s="4"/>
    </row>
    <row r="210" spans="1:9" s="3" customFormat="1" x14ac:dyDescent="0.2">
      <c r="A210" s="59"/>
      <c r="B210" s="59"/>
      <c r="C210" s="59"/>
      <c r="D210" s="59"/>
      <c r="E210" s="59"/>
      <c r="G210" s="4"/>
      <c r="H210" s="4"/>
      <c r="I210" s="4"/>
    </row>
    <row r="211" spans="1:9" s="3" customFormat="1" x14ac:dyDescent="0.2">
      <c r="A211" s="59"/>
      <c r="B211" s="59"/>
      <c r="C211" s="59"/>
      <c r="D211" s="59"/>
      <c r="E211" s="59"/>
      <c r="G211" s="4"/>
      <c r="H211" s="4"/>
      <c r="I211" s="4"/>
    </row>
    <row r="212" spans="1:9" s="3" customFormat="1" x14ac:dyDescent="0.2">
      <c r="A212" s="59"/>
      <c r="B212" s="59"/>
      <c r="C212" s="59"/>
      <c r="D212" s="59"/>
      <c r="E212" s="59"/>
      <c r="G212" s="4"/>
      <c r="H212" s="4"/>
      <c r="I212" s="4"/>
    </row>
    <row r="213" spans="1:9" s="3" customFormat="1" x14ac:dyDescent="0.2">
      <c r="A213" s="59"/>
      <c r="B213" s="59"/>
      <c r="C213" s="59"/>
      <c r="D213" s="59"/>
      <c r="E213" s="59"/>
      <c r="G213" s="4"/>
      <c r="H213" s="4"/>
      <c r="I213" s="4"/>
    </row>
    <row r="214" spans="1:9" s="3" customFormat="1" x14ac:dyDescent="0.2">
      <c r="A214" s="59"/>
      <c r="B214" s="59"/>
      <c r="C214" s="59"/>
      <c r="D214" s="59"/>
      <c r="E214" s="59"/>
      <c r="G214" s="4"/>
      <c r="H214" s="4"/>
      <c r="I214" s="4"/>
    </row>
    <row r="215" spans="1:9" s="3" customFormat="1" x14ac:dyDescent="0.2">
      <c r="A215" s="59"/>
      <c r="B215" s="59"/>
      <c r="C215" s="59"/>
      <c r="D215" s="59"/>
      <c r="E215" s="59"/>
      <c r="G215" s="4"/>
      <c r="H215" s="4"/>
      <c r="I215" s="4"/>
    </row>
    <row r="216" spans="1:9" s="3" customFormat="1" x14ac:dyDescent="0.2">
      <c r="A216" s="59"/>
      <c r="B216" s="59"/>
      <c r="C216" s="59"/>
      <c r="D216" s="59"/>
      <c r="E216" s="59"/>
      <c r="G216" s="4"/>
      <c r="H216" s="4"/>
      <c r="I216" s="4"/>
    </row>
    <row r="217" spans="1:9" s="3" customFormat="1" x14ac:dyDescent="0.2">
      <c r="A217" s="59"/>
      <c r="B217" s="59"/>
      <c r="C217" s="59"/>
      <c r="D217" s="59"/>
      <c r="E217" s="59"/>
      <c r="G217" s="4"/>
      <c r="H217" s="4"/>
      <c r="I217" s="4"/>
    </row>
    <row r="218" spans="1:9" s="3" customFormat="1" x14ac:dyDescent="0.2">
      <c r="A218" s="59"/>
      <c r="B218" s="59"/>
      <c r="C218" s="59"/>
      <c r="D218" s="59"/>
      <c r="E218" s="59"/>
      <c r="G218" s="4"/>
      <c r="H218" s="4"/>
      <c r="I218" s="4"/>
    </row>
    <row r="219" spans="1:9" s="3" customFormat="1" x14ac:dyDescent="0.2">
      <c r="A219" s="59"/>
      <c r="B219" s="59"/>
      <c r="C219" s="59"/>
      <c r="D219" s="59"/>
      <c r="E219" s="59"/>
      <c r="G219" s="4"/>
      <c r="H219" s="4"/>
      <c r="I219" s="4"/>
    </row>
    <row r="220" spans="1:9" s="3" customFormat="1" x14ac:dyDescent="0.2">
      <c r="A220" s="59"/>
      <c r="B220" s="59"/>
      <c r="C220" s="59"/>
      <c r="D220" s="59"/>
      <c r="E220" s="59"/>
      <c r="G220" s="4"/>
      <c r="H220" s="4"/>
      <c r="I220" s="4"/>
    </row>
    <row r="221" spans="1:9" s="3" customFormat="1" x14ac:dyDescent="0.2">
      <c r="A221" s="59"/>
      <c r="B221" s="59"/>
      <c r="C221" s="59"/>
      <c r="D221" s="59"/>
      <c r="E221" s="59"/>
      <c r="G221" s="4"/>
      <c r="H221" s="4"/>
      <c r="I221" s="4"/>
    </row>
    <row r="222" spans="1:9" s="3" customFormat="1" x14ac:dyDescent="0.2">
      <c r="A222" s="59"/>
      <c r="B222" s="59"/>
      <c r="C222" s="59"/>
      <c r="D222" s="59"/>
      <c r="E222" s="59"/>
      <c r="G222" s="4"/>
      <c r="H222" s="4"/>
      <c r="I222" s="4"/>
    </row>
    <row r="223" spans="1:9" s="3" customFormat="1" x14ac:dyDescent="0.2">
      <c r="A223" s="59"/>
      <c r="B223" s="59"/>
      <c r="C223" s="59"/>
      <c r="D223" s="59"/>
      <c r="E223" s="59"/>
      <c r="G223" s="4"/>
      <c r="H223" s="4"/>
      <c r="I223" s="4"/>
    </row>
    <row r="224" spans="1:9" s="3" customFormat="1" x14ac:dyDescent="0.2">
      <c r="A224" s="59"/>
      <c r="B224" s="59"/>
      <c r="C224" s="59"/>
      <c r="D224" s="59"/>
      <c r="E224" s="59"/>
      <c r="G224" s="4"/>
      <c r="H224" s="4"/>
      <c r="I224" s="4"/>
    </row>
    <row r="225" spans="1:9" s="3" customFormat="1" x14ac:dyDescent="0.2">
      <c r="A225" s="59"/>
      <c r="B225" s="59"/>
      <c r="C225" s="59"/>
      <c r="D225" s="59"/>
      <c r="E225" s="59"/>
      <c r="G225" s="4"/>
      <c r="H225" s="4"/>
      <c r="I225" s="4"/>
    </row>
    <row r="226" spans="1:9" s="3" customFormat="1" x14ac:dyDescent="0.2">
      <c r="A226" s="59"/>
      <c r="B226" s="59"/>
      <c r="C226" s="59"/>
      <c r="D226" s="59"/>
      <c r="E226" s="59"/>
      <c r="G226" s="4"/>
      <c r="H226" s="4"/>
      <c r="I226" s="4"/>
    </row>
    <row r="227" spans="1:9" s="3" customFormat="1" x14ac:dyDescent="0.2">
      <c r="A227" s="59"/>
      <c r="B227" s="59"/>
      <c r="C227" s="59"/>
      <c r="D227" s="59"/>
      <c r="E227" s="59"/>
      <c r="G227" s="4"/>
      <c r="H227" s="4"/>
      <c r="I227" s="4"/>
    </row>
    <row r="228" spans="1:9" s="3" customFormat="1" x14ac:dyDescent="0.2">
      <c r="A228" s="59"/>
      <c r="B228" s="59"/>
      <c r="C228" s="59"/>
      <c r="D228" s="59"/>
      <c r="E228" s="59"/>
      <c r="G228" s="4"/>
      <c r="H228" s="4"/>
      <c r="I228" s="4"/>
    </row>
    <row r="229" spans="1:9" s="3" customFormat="1" x14ac:dyDescent="0.2">
      <c r="A229" s="59"/>
      <c r="B229" s="59"/>
      <c r="C229" s="59"/>
      <c r="D229" s="59"/>
      <c r="E229" s="59"/>
      <c r="G229" s="4"/>
      <c r="H229" s="4"/>
      <c r="I229" s="4"/>
    </row>
    <row r="230" spans="1:9" s="3" customFormat="1" x14ac:dyDescent="0.2">
      <c r="A230" s="59"/>
      <c r="B230" s="59"/>
      <c r="C230" s="59"/>
      <c r="D230" s="59"/>
      <c r="E230" s="59"/>
      <c r="G230" s="4"/>
      <c r="H230" s="4"/>
      <c r="I230" s="4"/>
    </row>
    <row r="231" spans="1:9" s="3" customFormat="1" x14ac:dyDescent="0.2">
      <c r="A231" s="59"/>
      <c r="B231" s="59"/>
      <c r="C231" s="59"/>
      <c r="D231" s="59"/>
      <c r="E231" s="59"/>
      <c r="G231" s="4"/>
      <c r="H231" s="4"/>
      <c r="I231" s="4"/>
    </row>
    <row r="232" spans="1:9" s="3" customFormat="1" x14ac:dyDescent="0.2">
      <c r="A232" s="59"/>
      <c r="B232" s="59"/>
      <c r="C232" s="59"/>
      <c r="D232" s="59"/>
      <c r="E232" s="59"/>
      <c r="G232" s="4"/>
      <c r="H232" s="4"/>
      <c r="I232" s="4"/>
    </row>
    <row r="233" spans="1:9" s="3" customFormat="1" x14ac:dyDescent="0.2">
      <c r="A233" s="59"/>
      <c r="B233" s="59"/>
      <c r="C233" s="59"/>
      <c r="D233" s="59"/>
      <c r="E233" s="59"/>
      <c r="G233" s="4"/>
      <c r="H233" s="4"/>
      <c r="I233" s="4"/>
    </row>
    <row r="234" spans="1:9" s="3" customFormat="1" x14ac:dyDescent="0.2">
      <c r="A234" s="59"/>
      <c r="B234" s="59"/>
      <c r="C234" s="59"/>
      <c r="D234" s="59"/>
      <c r="E234" s="59"/>
      <c r="G234" s="4"/>
      <c r="H234" s="4"/>
      <c r="I234" s="4"/>
    </row>
    <row r="235" spans="1:9" s="3" customFormat="1" x14ac:dyDescent="0.2">
      <c r="A235" s="59"/>
      <c r="B235" s="59"/>
      <c r="C235" s="59"/>
      <c r="D235" s="59"/>
      <c r="E235" s="59"/>
      <c r="G235" s="4"/>
      <c r="H235" s="4"/>
      <c r="I235" s="4"/>
    </row>
    <row r="236" spans="1:9" s="3" customFormat="1" x14ac:dyDescent="0.2">
      <c r="A236" s="59"/>
      <c r="B236" s="59"/>
      <c r="C236" s="59"/>
      <c r="D236" s="59"/>
      <c r="E236" s="59"/>
      <c r="G236" s="4"/>
      <c r="H236" s="4"/>
      <c r="I236" s="4"/>
    </row>
    <row r="237" spans="1:9" s="3" customFormat="1" x14ac:dyDescent="0.2">
      <c r="A237" s="59"/>
      <c r="B237" s="59"/>
      <c r="C237" s="59"/>
      <c r="D237" s="59"/>
      <c r="E237" s="59"/>
      <c r="G237" s="4"/>
      <c r="H237" s="4"/>
      <c r="I237" s="4"/>
    </row>
    <row r="238" spans="1:9" s="3" customFormat="1" x14ac:dyDescent="0.2">
      <c r="A238" s="59"/>
      <c r="B238" s="59"/>
      <c r="C238" s="59"/>
      <c r="D238" s="59"/>
      <c r="E238" s="59"/>
      <c r="G238" s="4"/>
      <c r="H238" s="4"/>
      <c r="I238" s="4"/>
    </row>
    <row r="239" spans="1:9" s="3" customFormat="1" x14ac:dyDescent="0.2">
      <c r="A239" s="59"/>
      <c r="B239" s="59"/>
      <c r="C239" s="59"/>
      <c r="D239" s="59"/>
      <c r="E239" s="59"/>
      <c r="G239" s="4"/>
      <c r="H239" s="4"/>
      <c r="I239" s="4"/>
    </row>
    <row r="240" spans="1:9" s="3" customFormat="1" x14ac:dyDescent="0.2">
      <c r="A240" s="59"/>
      <c r="B240" s="59"/>
      <c r="C240" s="59"/>
      <c r="D240" s="59"/>
      <c r="E240" s="59"/>
      <c r="G240" s="4"/>
      <c r="H240" s="4"/>
      <c r="I240" s="4"/>
    </row>
    <row r="241" spans="1:9" s="3" customFormat="1" x14ac:dyDescent="0.2">
      <c r="A241" s="59"/>
      <c r="B241" s="59"/>
      <c r="C241" s="59"/>
      <c r="D241" s="59"/>
      <c r="E241" s="59"/>
      <c r="G241" s="4"/>
      <c r="H241" s="4"/>
      <c r="I241" s="4"/>
    </row>
    <row r="242" spans="1:9" s="3" customFormat="1" x14ac:dyDescent="0.2">
      <c r="A242" s="59"/>
      <c r="B242" s="59"/>
      <c r="C242" s="59"/>
      <c r="D242" s="59"/>
      <c r="E242" s="59"/>
      <c r="G242" s="4"/>
      <c r="H242" s="4"/>
      <c r="I242" s="4"/>
    </row>
    <row r="243" spans="1:9" s="3" customFormat="1" x14ac:dyDescent="0.2">
      <c r="A243" s="59"/>
      <c r="B243" s="59"/>
      <c r="C243" s="59"/>
      <c r="D243" s="59"/>
      <c r="E243" s="59"/>
      <c r="G243" s="4"/>
      <c r="H243" s="4"/>
      <c r="I243" s="4"/>
    </row>
    <row r="244" spans="1:9" s="3" customFormat="1" x14ac:dyDescent="0.2">
      <c r="A244" s="59"/>
      <c r="B244" s="59"/>
      <c r="C244" s="59"/>
      <c r="D244" s="59"/>
      <c r="E244" s="59"/>
      <c r="G244" s="4"/>
      <c r="H244" s="4"/>
      <c r="I244" s="4"/>
    </row>
    <row r="245" spans="1:9" s="3" customFormat="1" x14ac:dyDescent="0.2">
      <c r="A245" s="59"/>
      <c r="B245" s="59"/>
      <c r="C245" s="59"/>
      <c r="D245" s="59"/>
      <c r="E245" s="59"/>
      <c r="G245" s="4"/>
      <c r="H245" s="4"/>
      <c r="I245" s="4"/>
    </row>
    <row r="246" spans="1:9" s="3" customFormat="1" x14ac:dyDescent="0.2">
      <c r="A246" s="59"/>
      <c r="B246" s="59"/>
      <c r="C246" s="59"/>
      <c r="D246" s="59"/>
      <c r="E246" s="59"/>
      <c r="G246" s="4"/>
      <c r="H246" s="4"/>
      <c r="I246" s="4"/>
    </row>
    <row r="247" spans="1:9" s="3" customFormat="1" x14ac:dyDescent="0.2">
      <c r="A247" s="59"/>
      <c r="B247" s="59"/>
      <c r="C247" s="59"/>
      <c r="D247" s="59"/>
      <c r="E247" s="59"/>
      <c r="G247" s="4"/>
      <c r="H247" s="4"/>
      <c r="I247" s="4"/>
    </row>
    <row r="248" spans="1:9" s="3" customFormat="1" x14ac:dyDescent="0.2">
      <c r="A248" s="59"/>
      <c r="B248" s="59"/>
      <c r="C248" s="59"/>
      <c r="D248" s="59"/>
      <c r="E248" s="59"/>
      <c r="G248" s="4"/>
      <c r="H248" s="4"/>
      <c r="I248" s="4"/>
    </row>
    <row r="249" spans="1:9" s="3" customFormat="1" x14ac:dyDescent="0.2">
      <c r="A249" s="59"/>
      <c r="B249" s="59"/>
      <c r="C249" s="59"/>
      <c r="D249" s="59"/>
      <c r="E249" s="59"/>
      <c r="G249" s="4"/>
      <c r="H249" s="4"/>
      <c r="I249" s="4"/>
    </row>
    <row r="250" spans="1:9" s="3" customFormat="1" x14ac:dyDescent="0.2">
      <c r="A250" s="59"/>
      <c r="B250" s="59"/>
      <c r="C250" s="59"/>
      <c r="D250" s="59"/>
      <c r="E250" s="59"/>
      <c r="G250" s="4"/>
      <c r="H250" s="4"/>
      <c r="I250" s="4"/>
    </row>
    <row r="251" spans="1:9" s="3" customFormat="1" x14ac:dyDescent="0.2">
      <c r="A251" s="59"/>
      <c r="B251" s="59"/>
      <c r="C251" s="59"/>
      <c r="D251" s="59"/>
      <c r="E251" s="59"/>
      <c r="G251" s="4"/>
      <c r="H251" s="4"/>
      <c r="I251" s="4"/>
    </row>
    <row r="252" spans="1:9" s="3" customFormat="1" x14ac:dyDescent="0.2">
      <c r="A252" s="59"/>
      <c r="B252" s="59"/>
      <c r="C252" s="59"/>
      <c r="D252" s="59"/>
      <c r="E252" s="59"/>
      <c r="G252" s="4"/>
      <c r="H252" s="4"/>
      <c r="I252" s="4"/>
    </row>
    <row r="253" spans="1:9" s="3" customFormat="1" x14ac:dyDescent="0.2">
      <c r="A253" s="59"/>
      <c r="B253" s="59"/>
      <c r="C253" s="59"/>
      <c r="D253" s="59"/>
      <c r="E253" s="59"/>
      <c r="G253" s="4"/>
      <c r="H253" s="4"/>
      <c r="I253" s="4"/>
    </row>
    <row r="254" spans="1:9" s="3" customFormat="1" x14ac:dyDescent="0.2">
      <c r="A254" s="59"/>
      <c r="B254" s="59"/>
      <c r="C254" s="59"/>
      <c r="D254" s="59"/>
      <c r="E254" s="59"/>
      <c r="G254" s="4"/>
      <c r="H254" s="4"/>
      <c r="I254" s="4"/>
    </row>
    <row r="255" spans="1:9" s="3" customFormat="1" x14ac:dyDescent="0.2">
      <c r="A255" s="59"/>
      <c r="B255" s="59"/>
      <c r="C255" s="59"/>
      <c r="D255" s="59"/>
      <c r="E255" s="59"/>
      <c r="G255" s="4"/>
      <c r="H255" s="4"/>
      <c r="I255" s="4"/>
    </row>
    <row r="256" spans="1:9" s="3" customFormat="1" x14ac:dyDescent="0.2">
      <c r="A256" s="59"/>
      <c r="B256" s="59"/>
      <c r="C256" s="59"/>
      <c r="D256" s="59"/>
      <c r="E256" s="59"/>
      <c r="G256" s="4"/>
      <c r="H256" s="4"/>
      <c r="I256" s="4"/>
    </row>
    <row r="257" spans="1:9" s="3" customFormat="1" x14ac:dyDescent="0.2">
      <c r="A257" s="59"/>
      <c r="B257" s="59"/>
      <c r="C257" s="59"/>
      <c r="D257" s="59"/>
      <c r="E257" s="59"/>
      <c r="G257" s="4"/>
      <c r="H257" s="4"/>
      <c r="I257" s="4"/>
    </row>
    <row r="258" spans="1:9" s="3" customFormat="1" x14ac:dyDescent="0.2">
      <c r="A258" s="59"/>
      <c r="B258" s="59"/>
      <c r="C258" s="59"/>
      <c r="D258" s="59"/>
      <c r="E258" s="59"/>
      <c r="G258" s="4"/>
      <c r="H258" s="4"/>
      <c r="I258" s="4"/>
    </row>
    <row r="259" spans="1:9" s="3" customFormat="1" x14ac:dyDescent="0.2">
      <c r="A259" s="59"/>
      <c r="B259" s="59"/>
      <c r="C259" s="59"/>
      <c r="D259" s="59"/>
      <c r="E259" s="59"/>
      <c r="G259" s="4"/>
      <c r="H259" s="4"/>
      <c r="I259" s="4"/>
    </row>
    <row r="260" spans="1:9" s="3" customFormat="1" x14ac:dyDescent="0.2">
      <c r="A260" s="59"/>
      <c r="B260" s="59"/>
      <c r="C260" s="59"/>
      <c r="D260" s="59"/>
      <c r="E260" s="59"/>
      <c r="G260" s="4"/>
      <c r="H260" s="4"/>
      <c r="I260" s="4"/>
    </row>
    <row r="261" spans="1:9" s="3" customFormat="1" x14ac:dyDescent="0.2">
      <c r="A261" s="59"/>
      <c r="B261" s="59"/>
      <c r="C261" s="59"/>
      <c r="D261" s="59"/>
      <c r="E261" s="59"/>
      <c r="G261" s="4"/>
      <c r="H261" s="4"/>
      <c r="I261" s="4"/>
    </row>
    <row r="262" spans="1:9" s="3" customFormat="1" x14ac:dyDescent="0.2">
      <c r="A262" s="59"/>
      <c r="B262" s="59"/>
      <c r="C262" s="59"/>
      <c r="D262" s="59"/>
      <c r="E262" s="59"/>
      <c r="G262" s="4"/>
      <c r="H262" s="4"/>
      <c r="I262" s="4"/>
    </row>
    <row r="263" spans="1:9" s="3" customFormat="1" x14ac:dyDescent="0.2">
      <c r="A263" s="59"/>
      <c r="B263" s="59"/>
      <c r="C263" s="59"/>
      <c r="D263" s="59"/>
      <c r="E263" s="59"/>
      <c r="G263" s="4"/>
      <c r="H263" s="4"/>
      <c r="I263" s="4"/>
    </row>
    <row r="264" spans="1:9" s="3" customFormat="1" x14ac:dyDescent="0.2">
      <c r="A264" s="59"/>
      <c r="B264" s="59"/>
      <c r="C264" s="59"/>
      <c r="D264" s="59"/>
      <c r="E264" s="59"/>
      <c r="G264" s="4"/>
      <c r="H264" s="4"/>
      <c r="I264" s="4"/>
    </row>
    <row r="265" spans="1:9" s="3" customFormat="1" x14ac:dyDescent="0.2">
      <c r="A265" s="59"/>
      <c r="B265" s="59"/>
      <c r="C265" s="59"/>
      <c r="D265" s="59"/>
      <c r="E265" s="59"/>
      <c r="G265" s="4"/>
      <c r="H265" s="4"/>
      <c r="I265" s="4"/>
    </row>
    <row r="266" spans="1:9" s="3" customFormat="1" x14ac:dyDescent="0.2">
      <c r="A266" s="59"/>
      <c r="B266" s="59"/>
      <c r="C266" s="59"/>
      <c r="D266" s="59"/>
      <c r="E266" s="59"/>
      <c r="G266" s="4"/>
      <c r="H266" s="4"/>
      <c r="I266" s="4"/>
    </row>
    <row r="267" spans="1:9" s="3" customFormat="1" x14ac:dyDescent="0.2">
      <c r="A267" s="59"/>
      <c r="B267" s="59"/>
      <c r="C267" s="59"/>
      <c r="D267" s="59"/>
      <c r="E267" s="59"/>
      <c r="G267" s="4"/>
      <c r="H267" s="4"/>
      <c r="I267" s="4"/>
    </row>
    <row r="268" spans="1:9" s="3" customFormat="1" x14ac:dyDescent="0.2">
      <c r="A268" s="59"/>
      <c r="B268" s="59"/>
      <c r="C268" s="59"/>
      <c r="D268" s="59"/>
      <c r="E268" s="59"/>
      <c r="G268" s="4"/>
      <c r="H268" s="4"/>
      <c r="I268" s="4"/>
    </row>
    <row r="269" spans="1:9" s="3" customFormat="1" x14ac:dyDescent="0.2">
      <c r="A269" s="59"/>
      <c r="B269" s="59"/>
      <c r="C269" s="59"/>
      <c r="D269" s="59"/>
      <c r="E269" s="59"/>
      <c r="G269" s="4"/>
      <c r="H269" s="4"/>
      <c r="I269" s="4"/>
    </row>
    <row r="270" spans="1:9" s="3" customFormat="1" x14ac:dyDescent="0.2">
      <c r="A270" s="59"/>
      <c r="B270" s="59"/>
      <c r="C270" s="59"/>
      <c r="D270" s="59"/>
      <c r="E270" s="59"/>
      <c r="G270" s="4"/>
      <c r="H270" s="4"/>
      <c r="I270" s="4"/>
    </row>
    <row r="271" spans="1:9" s="3" customFormat="1" x14ac:dyDescent="0.2">
      <c r="A271" s="59"/>
      <c r="B271" s="59"/>
      <c r="C271" s="59"/>
      <c r="D271" s="59"/>
      <c r="E271" s="59"/>
      <c r="G271" s="4"/>
      <c r="H271" s="4"/>
      <c r="I271" s="4"/>
    </row>
    <row r="272" spans="1:9" s="3" customFormat="1" x14ac:dyDescent="0.2">
      <c r="A272" s="59"/>
      <c r="B272" s="59"/>
      <c r="C272" s="59"/>
      <c r="D272" s="59"/>
      <c r="E272" s="59"/>
      <c r="G272" s="4"/>
      <c r="H272" s="4"/>
      <c r="I272" s="4"/>
    </row>
    <row r="273" spans="1:9" s="3" customFormat="1" x14ac:dyDescent="0.2">
      <c r="A273" s="59"/>
      <c r="B273" s="59"/>
      <c r="C273" s="59"/>
      <c r="D273" s="59"/>
      <c r="E273" s="59"/>
      <c r="G273" s="4"/>
      <c r="H273" s="4"/>
      <c r="I273" s="4"/>
    </row>
    <row r="274" spans="1:9" s="3" customFormat="1" x14ac:dyDescent="0.2">
      <c r="A274" s="59"/>
      <c r="B274" s="59"/>
      <c r="C274" s="59"/>
      <c r="D274" s="59"/>
      <c r="E274" s="59"/>
      <c r="G274" s="4"/>
      <c r="H274" s="4"/>
      <c r="I274" s="4"/>
    </row>
    <row r="275" spans="1:9" s="3" customFormat="1" x14ac:dyDescent="0.2">
      <c r="A275" s="59"/>
      <c r="B275" s="59"/>
      <c r="C275" s="59"/>
      <c r="D275" s="59"/>
      <c r="E275" s="59"/>
      <c r="G275" s="4"/>
      <c r="H275" s="4"/>
      <c r="I275" s="4"/>
    </row>
    <row r="276" spans="1:9" s="3" customFormat="1" x14ac:dyDescent="0.2">
      <c r="A276" s="59"/>
      <c r="B276" s="59"/>
      <c r="C276" s="59"/>
      <c r="D276" s="59"/>
      <c r="E276" s="59"/>
      <c r="G276" s="4"/>
      <c r="H276" s="4"/>
      <c r="I276" s="4"/>
    </row>
    <row r="277" spans="1:9" s="3" customFormat="1" x14ac:dyDescent="0.2">
      <c r="A277" s="59"/>
      <c r="B277" s="59"/>
      <c r="C277" s="59"/>
      <c r="D277" s="59"/>
      <c r="E277" s="59"/>
      <c r="G277" s="4"/>
      <c r="H277" s="4"/>
      <c r="I277" s="4"/>
    </row>
    <row r="278" spans="1:9" s="3" customFormat="1" x14ac:dyDescent="0.2">
      <c r="A278" s="59"/>
      <c r="B278" s="59"/>
      <c r="C278" s="59"/>
      <c r="D278" s="59"/>
      <c r="E278" s="59"/>
      <c r="G278" s="4"/>
      <c r="H278" s="4"/>
      <c r="I278" s="4"/>
    </row>
    <row r="279" spans="1:9" s="3" customFormat="1" x14ac:dyDescent="0.2">
      <c r="A279" s="59"/>
      <c r="B279" s="59"/>
      <c r="C279" s="59"/>
      <c r="D279" s="59"/>
      <c r="E279" s="59"/>
      <c r="G279" s="4"/>
      <c r="H279" s="4"/>
      <c r="I279" s="4"/>
    </row>
    <row r="280" spans="1:9" s="3" customFormat="1" x14ac:dyDescent="0.2">
      <c r="A280" s="59"/>
      <c r="B280" s="59"/>
      <c r="C280" s="59"/>
      <c r="D280" s="59"/>
      <c r="E280" s="59"/>
      <c r="G280" s="4"/>
      <c r="H280" s="4"/>
      <c r="I280" s="4"/>
    </row>
    <row r="281" spans="1:9" s="3" customFormat="1" x14ac:dyDescent="0.2">
      <c r="A281" s="59"/>
      <c r="B281" s="59"/>
      <c r="C281" s="59"/>
      <c r="D281" s="59"/>
      <c r="E281" s="59"/>
      <c r="G281" s="4"/>
      <c r="H281" s="4"/>
      <c r="I281" s="4"/>
    </row>
    <row r="282" spans="1:9" s="3" customFormat="1" x14ac:dyDescent="0.2">
      <c r="A282" s="59"/>
      <c r="B282" s="59"/>
      <c r="C282" s="59"/>
      <c r="D282" s="59"/>
      <c r="E282" s="59"/>
      <c r="G282" s="4"/>
      <c r="H282" s="4"/>
      <c r="I282" s="4"/>
    </row>
    <row r="283" spans="1:9" s="3" customFormat="1" x14ac:dyDescent="0.2">
      <c r="A283" s="59"/>
      <c r="B283" s="59"/>
      <c r="C283" s="59"/>
      <c r="D283" s="59"/>
      <c r="E283" s="59"/>
      <c r="G283" s="4"/>
      <c r="H283" s="4"/>
      <c r="I283" s="4"/>
    </row>
    <row r="284" spans="1:9" s="3" customFormat="1" x14ac:dyDescent="0.2">
      <c r="A284" s="59"/>
      <c r="B284" s="59"/>
      <c r="C284" s="59"/>
      <c r="D284" s="59"/>
      <c r="E284" s="59"/>
      <c r="G284" s="4"/>
      <c r="H284" s="4"/>
      <c r="I284" s="4"/>
    </row>
    <row r="285" spans="1:9" s="3" customFormat="1" x14ac:dyDescent="0.2">
      <c r="A285" s="59"/>
      <c r="B285" s="59"/>
      <c r="C285" s="59"/>
      <c r="D285" s="59"/>
      <c r="E285" s="59"/>
      <c r="G285" s="4"/>
      <c r="H285" s="4"/>
      <c r="I285" s="4"/>
    </row>
    <row r="286" spans="1:9" s="3" customFormat="1" x14ac:dyDescent="0.2">
      <c r="A286" s="59"/>
      <c r="B286" s="59"/>
      <c r="C286" s="59"/>
      <c r="D286" s="59"/>
      <c r="E286" s="59"/>
      <c r="G286" s="4"/>
      <c r="H286" s="4"/>
      <c r="I286" s="4"/>
    </row>
    <row r="287" spans="1:9" s="3" customFormat="1" x14ac:dyDescent="0.2">
      <c r="A287" s="59"/>
      <c r="B287" s="59"/>
      <c r="C287" s="59"/>
      <c r="D287" s="59"/>
      <c r="E287" s="59"/>
      <c r="G287" s="4"/>
      <c r="H287" s="4"/>
      <c r="I287" s="4"/>
    </row>
    <row r="288" spans="1:9" s="3" customFormat="1" x14ac:dyDescent="0.2">
      <c r="A288" s="59"/>
      <c r="B288" s="59"/>
      <c r="C288" s="59"/>
      <c r="D288" s="59"/>
      <c r="E288" s="59"/>
      <c r="G288" s="4"/>
      <c r="H288" s="4"/>
      <c r="I288" s="4"/>
    </row>
    <row r="289" spans="1:9" s="3" customFormat="1" x14ac:dyDescent="0.2">
      <c r="A289" s="59"/>
      <c r="B289" s="59"/>
      <c r="C289" s="59"/>
      <c r="D289" s="59"/>
      <c r="E289" s="59"/>
      <c r="G289" s="4"/>
      <c r="H289" s="4"/>
      <c r="I289" s="4"/>
    </row>
    <row r="290" spans="1:9" s="3" customFormat="1" x14ac:dyDescent="0.2">
      <c r="A290" s="59"/>
      <c r="B290" s="59"/>
      <c r="C290" s="59"/>
      <c r="D290" s="59"/>
      <c r="E290" s="59"/>
      <c r="G290" s="4"/>
      <c r="H290" s="4"/>
      <c r="I290" s="4"/>
    </row>
    <row r="291" spans="1:9" s="3" customFormat="1" x14ac:dyDescent="0.2">
      <c r="A291" s="59"/>
      <c r="B291" s="59"/>
      <c r="C291" s="59"/>
      <c r="D291" s="59"/>
      <c r="E291" s="59"/>
      <c r="G291" s="4"/>
      <c r="H291" s="4"/>
      <c r="I291" s="4"/>
    </row>
    <row r="292" spans="1:9" s="3" customFormat="1" x14ac:dyDescent="0.2">
      <c r="A292" s="59"/>
      <c r="B292" s="59"/>
      <c r="C292" s="59"/>
      <c r="D292" s="59"/>
      <c r="E292" s="59"/>
      <c r="G292" s="4"/>
      <c r="H292" s="4"/>
      <c r="I292" s="4"/>
    </row>
    <row r="293" spans="1:9" s="3" customFormat="1" x14ac:dyDescent="0.2">
      <c r="A293" s="59"/>
      <c r="B293" s="59"/>
      <c r="C293" s="59"/>
      <c r="D293" s="59"/>
      <c r="E293" s="59"/>
      <c r="G293" s="4"/>
      <c r="H293" s="4"/>
      <c r="I293" s="4"/>
    </row>
    <row r="294" spans="1:9" s="3" customFormat="1" x14ac:dyDescent="0.2">
      <c r="A294" s="59"/>
      <c r="B294" s="59"/>
      <c r="C294" s="59"/>
      <c r="D294" s="59"/>
      <c r="E294" s="59"/>
      <c r="G294" s="4"/>
      <c r="H294" s="4"/>
      <c r="I294" s="4"/>
    </row>
    <row r="295" spans="1:9" s="3" customFormat="1" x14ac:dyDescent="0.2">
      <c r="A295" s="59"/>
      <c r="B295" s="59"/>
      <c r="C295" s="59"/>
      <c r="D295" s="59"/>
      <c r="E295" s="59"/>
      <c r="G295" s="4"/>
      <c r="H295" s="4"/>
      <c r="I295" s="4"/>
    </row>
    <row r="296" spans="1:9" s="3" customFormat="1" x14ac:dyDescent="0.2">
      <c r="A296" s="59"/>
      <c r="B296" s="59"/>
      <c r="C296" s="59"/>
      <c r="D296" s="59"/>
      <c r="E296" s="59"/>
      <c r="G296" s="4"/>
      <c r="H296" s="4"/>
      <c r="I296" s="4"/>
    </row>
    <row r="297" spans="1:9" s="3" customFormat="1" x14ac:dyDescent="0.2">
      <c r="A297" s="59"/>
      <c r="B297" s="59"/>
      <c r="C297" s="59"/>
      <c r="D297" s="59"/>
      <c r="E297" s="59"/>
      <c r="G297" s="4"/>
      <c r="H297" s="4"/>
      <c r="I297" s="4"/>
    </row>
    <row r="298" spans="1:9" s="3" customFormat="1" x14ac:dyDescent="0.2">
      <c r="A298" s="59"/>
      <c r="B298" s="59"/>
      <c r="C298" s="59"/>
      <c r="D298" s="59"/>
      <c r="E298" s="59"/>
      <c r="G298" s="4"/>
      <c r="H298" s="4"/>
      <c r="I298" s="4"/>
    </row>
    <row r="299" spans="1:9" s="3" customFormat="1" x14ac:dyDescent="0.2">
      <c r="A299" s="59"/>
      <c r="B299" s="59"/>
      <c r="C299" s="59"/>
      <c r="D299" s="59"/>
      <c r="E299" s="59"/>
      <c r="G299" s="4"/>
      <c r="H299" s="4"/>
      <c r="I299" s="4"/>
    </row>
    <row r="300" spans="1:9" s="3" customFormat="1" x14ac:dyDescent="0.2">
      <c r="A300" s="59"/>
      <c r="B300" s="59"/>
      <c r="C300" s="59"/>
      <c r="D300" s="59"/>
      <c r="E300" s="59"/>
      <c r="G300" s="4"/>
      <c r="H300" s="4"/>
      <c r="I300" s="4"/>
    </row>
    <row r="301" spans="1:9" s="3" customFormat="1" x14ac:dyDescent="0.2">
      <c r="A301" s="59"/>
      <c r="B301" s="59"/>
      <c r="C301" s="59"/>
      <c r="D301" s="59"/>
      <c r="E301" s="59"/>
      <c r="G301" s="4"/>
      <c r="H301" s="4"/>
      <c r="I301" s="4"/>
    </row>
    <row r="302" spans="1:9" s="3" customFormat="1" x14ac:dyDescent="0.2">
      <c r="A302" s="59"/>
      <c r="B302" s="59"/>
      <c r="C302" s="59"/>
      <c r="D302" s="59"/>
      <c r="E302" s="59"/>
      <c r="G302" s="4"/>
      <c r="H302" s="4"/>
      <c r="I302" s="4"/>
    </row>
    <row r="303" spans="1:9" s="3" customFormat="1" x14ac:dyDescent="0.2">
      <c r="A303" s="59"/>
      <c r="B303" s="59"/>
      <c r="C303" s="59"/>
      <c r="D303" s="59"/>
      <c r="E303" s="59"/>
      <c r="G303" s="4"/>
      <c r="H303" s="4"/>
      <c r="I303" s="4"/>
    </row>
    <row r="304" spans="1:9" s="3" customFormat="1" x14ac:dyDescent="0.2">
      <c r="A304" s="59"/>
      <c r="B304" s="59"/>
      <c r="C304" s="59"/>
      <c r="D304" s="59"/>
      <c r="E304" s="59"/>
      <c r="G304" s="4"/>
      <c r="H304" s="4"/>
      <c r="I304" s="4"/>
    </row>
    <row r="305" spans="1:9" s="3" customFormat="1" x14ac:dyDescent="0.2">
      <c r="A305" s="59"/>
      <c r="B305" s="59"/>
      <c r="C305" s="59"/>
      <c r="D305" s="59"/>
      <c r="E305" s="59"/>
      <c r="G305" s="4"/>
      <c r="H305" s="4"/>
      <c r="I305" s="4"/>
    </row>
    <row r="306" spans="1:9" s="3" customFormat="1" x14ac:dyDescent="0.2">
      <c r="A306" s="59"/>
      <c r="B306" s="59"/>
      <c r="C306" s="59"/>
      <c r="D306" s="59"/>
      <c r="E306" s="59"/>
      <c r="G306" s="4"/>
      <c r="H306" s="4"/>
      <c r="I306" s="4"/>
    </row>
    <row r="307" spans="1:9" s="3" customFormat="1" x14ac:dyDescent="0.2">
      <c r="A307" s="59"/>
      <c r="B307" s="59"/>
      <c r="C307" s="59"/>
      <c r="D307" s="59"/>
      <c r="E307" s="59"/>
      <c r="G307" s="4"/>
      <c r="H307" s="4"/>
      <c r="I307" s="4"/>
    </row>
    <row r="308" spans="1:9" s="3" customFormat="1" x14ac:dyDescent="0.2">
      <c r="A308" s="59"/>
      <c r="B308" s="59"/>
      <c r="C308" s="59"/>
      <c r="D308" s="59"/>
      <c r="E308" s="59"/>
      <c r="G308" s="4"/>
      <c r="H308" s="4"/>
      <c r="I308" s="4"/>
    </row>
    <row r="309" spans="1:9" s="3" customFormat="1" x14ac:dyDescent="0.2">
      <c r="A309" s="59"/>
      <c r="B309" s="59"/>
      <c r="C309" s="59"/>
      <c r="D309" s="59"/>
      <c r="E309" s="59"/>
      <c r="G309" s="4"/>
      <c r="H309" s="4"/>
      <c r="I309" s="4"/>
    </row>
    <row r="310" spans="1:9" s="3" customFormat="1" x14ac:dyDescent="0.2">
      <c r="A310" s="59"/>
      <c r="B310" s="59"/>
      <c r="C310" s="59"/>
      <c r="D310" s="59"/>
      <c r="E310" s="59"/>
      <c r="G310" s="4"/>
      <c r="H310" s="4"/>
      <c r="I310" s="4"/>
    </row>
    <row r="311" spans="1:9" s="3" customFormat="1" x14ac:dyDescent="0.2">
      <c r="A311" s="59"/>
      <c r="B311" s="59"/>
      <c r="C311" s="59"/>
      <c r="D311" s="59"/>
      <c r="E311" s="59"/>
      <c r="G311" s="4"/>
      <c r="H311" s="4"/>
      <c r="I311" s="4"/>
    </row>
    <row r="312" spans="1:9" s="3" customFormat="1" x14ac:dyDescent="0.2">
      <c r="A312" s="59"/>
      <c r="B312" s="59"/>
      <c r="C312" s="59"/>
      <c r="D312" s="59"/>
      <c r="E312" s="59"/>
      <c r="G312" s="4"/>
      <c r="H312" s="4"/>
      <c r="I312" s="4"/>
    </row>
    <row r="313" spans="1:9" s="3" customFormat="1" x14ac:dyDescent="0.2">
      <c r="A313" s="59"/>
      <c r="B313" s="59"/>
      <c r="C313" s="59"/>
      <c r="D313" s="59"/>
      <c r="E313" s="59"/>
      <c r="G313" s="4"/>
      <c r="H313" s="4"/>
      <c r="I313" s="4"/>
    </row>
    <row r="314" spans="1:9" s="3" customFormat="1" x14ac:dyDescent="0.2">
      <c r="A314" s="59"/>
      <c r="B314" s="59"/>
      <c r="C314" s="59"/>
      <c r="D314" s="59"/>
      <c r="E314" s="59"/>
      <c r="G314" s="4"/>
      <c r="H314" s="4"/>
      <c r="I314" s="4"/>
    </row>
    <row r="315" spans="1:9" s="3" customFormat="1" x14ac:dyDescent="0.2">
      <c r="A315" s="59"/>
      <c r="B315" s="59"/>
      <c r="C315" s="59"/>
      <c r="D315" s="59"/>
      <c r="E315" s="59"/>
      <c r="G315" s="4"/>
      <c r="H315" s="4"/>
      <c r="I315" s="4"/>
    </row>
    <row r="316" spans="1:9" s="3" customFormat="1" x14ac:dyDescent="0.2">
      <c r="A316" s="59"/>
      <c r="B316" s="59"/>
      <c r="C316" s="59"/>
      <c r="D316" s="59"/>
      <c r="E316" s="59"/>
      <c r="G316" s="4"/>
      <c r="H316" s="4"/>
      <c r="I316" s="4"/>
    </row>
    <row r="317" spans="1:9" s="3" customFormat="1" x14ac:dyDescent="0.2">
      <c r="A317" s="59"/>
      <c r="B317" s="59"/>
      <c r="C317" s="59"/>
      <c r="D317" s="59"/>
      <c r="E317" s="59"/>
      <c r="G317" s="4"/>
      <c r="H317" s="4"/>
      <c r="I317" s="4"/>
    </row>
    <row r="318" spans="1:9" s="3" customFormat="1" x14ac:dyDescent="0.2">
      <c r="A318" s="59"/>
      <c r="B318" s="59"/>
      <c r="C318" s="59"/>
      <c r="D318" s="59"/>
      <c r="E318" s="59"/>
      <c r="G318" s="4"/>
      <c r="H318" s="4"/>
      <c r="I318" s="4"/>
    </row>
    <row r="319" spans="1:9" s="3" customFormat="1" x14ac:dyDescent="0.2">
      <c r="A319" s="59"/>
      <c r="B319" s="59"/>
      <c r="C319" s="59"/>
      <c r="D319" s="59"/>
      <c r="E319" s="59"/>
      <c r="G319" s="4"/>
      <c r="H319" s="4"/>
      <c r="I319" s="4"/>
    </row>
    <row r="320" spans="1:9" s="3" customFormat="1" x14ac:dyDescent="0.2">
      <c r="A320" s="59"/>
      <c r="B320" s="59"/>
      <c r="C320" s="59"/>
      <c r="D320" s="59"/>
      <c r="E320" s="59"/>
      <c r="G320" s="4"/>
      <c r="H320" s="4"/>
      <c r="I320" s="4"/>
    </row>
    <row r="321" spans="1:9" s="3" customFormat="1" x14ac:dyDescent="0.2">
      <c r="A321" s="59"/>
      <c r="B321" s="59"/>
      <c r="C321" s="59"/>
      <c r="D321" s="59"/>
      <c r="E321" s="59"/>
      <c r="G321" s="4"/>
      <c r="H321" s="4"/>
      <c r="I321" s="4"/>
    </row>
    <row r="322" spans="1:9" s="3" customFormat="1" x14ac:dyDescent="0.2">
      <c r="A322" s="59"/>
      <c r="B322" s="59"/>
      <c r="C322" s="59"/>
      <c r="D322" s="59"/>
      <c r="E322" s="59"/>
      <c r="G322" s="4"/>
      <c r="H322" s="4"/>
      <c r="I322" s="4"/>
    </row>
    <row r="323" spans="1:9" s="3" customFormat="1" x14ac:dyDescent="0.2">
      <c r="A323" s="59"/>
      <c r="B323" s="59"/>
      <c r="C323" s="59"/>
      <c r="D323" s="59"/>
      <c r="E323" s="59"/>
      <c r="G323" s="4"/>
      <c r="H323" s="4"/>
      <c r="I323" s="4"/>
    </row>
    <row r="324" spans="1:9" s="3" customFormat="1" x14ac:dyDescent="0.2">
      <c r="A324" s="59"/>
      <c r="B324" s="59"/>
      <c r="C324" s="59"/>
      <c r="D324" s="59"/>
      <c r="E324" s="59"/>
      <c r="G324" s="4"/>
      <c r="H324" s="4"/>
      <c r="I324" s="4"/>
    </row>
    <row r="325" spans="1:9" s="3" customFormat="1" x14ac:dyDescent="0.2">
      <c r="A325" s="59"/>
      <c r="B325" s="59"/>
      <c r="C325" s="59"/>
      <c r="D325" s="59"/>
      <c r="E325" s="59"/>
      <c r="G325" s="4"/>
      <c r="H325" s="4"/>
      <c r="I325" s="4"/>
    </row>
    <row r="326" spans="1:9" s="3" customFormat="1" x14ac:dyDescent="0.2">
      <c r="A326" s="59"/>
      <c r="B326" s="59"/>
      <c r="C326" s="59"/>
      <c r="D326" s="59"/>
      <c r="E326" s="59"/>
      <c r="G326" s="4"/>
      <c r="H326" s="4"/>
      <c r="I326" s="4"/>
    </row>
    <row r="327" spans="1:9" s="3" customFormat="1" x14ac:dyDescent="0.2">
      <c r="A327" s="59"/>
      <c r="B327" s="59"/>
      <c r="C327" s="59"/>
      <c r="D327" s="59"/>
      <c r="E327" s="59"/>
      <c r="G327" s="4"/>
      <c r="H327" s="4"/>
      <c r="I327" s="4"/>
    </row>
    <row r="328" spans="1:9" s="3" customFormat="1" x14ac:dyDescent="0.2">
      <c r="A328" s="59"/>
      <c r="B328" s="59"/>
      <c r="C328" s="59"/>
      <c r="D328" s="59"/>
      <c r="E328" s="59"/>
      <c r="G328" s="4"/>
      <c r="H328" s="4"/>
      <c r="I328" s="4"/>
    </row>
    <row r="329" spans="1:9" s="3" customFormat="1" x14ac:dyDescent="0.2">
      <c r="A329" s="59"/>
      <c r="B329" s="59"/>
      <c r="C329" s="59"/>
      <c r="D329" s="59"/>
      <c r="E329" s="59"/>
      <c r="G329" s="4"/>
      <c r="H329" s="4"/>
      <c r="I329" s="4"/>
    </row>
    <row r="330" spans="1:9" s="3" customFormat="1" x14ac:dyDescent="0.2">
      <c r="A330" s="59"/>
      <c r="B330" s="59"/>
      <c r="C330" s="59"/>
      <c r="D330" s="59"/>
      <c r="E330" s="59"/>
      <c r="G330" s="4"/>
      <c r="H330" s="4"/>
      <c r="I330" s="4"/>
    </row>
    <row r="331" spans="1:9" s="3" customFormat="1" x14ac:dyDescent="0.2">
      <c r="A331" s="59"/>
      <c r="B331" s="59"/>
      <c r="C331" s="59"/>
      <c r="D331" s="59"/>
      <c r="E331" s="59"/>
      <c r="G331" s="4"/>
      <c r="H331" s="4"/>
      <c r="I331" s="4"/>
    </row>
    <row r="332" spans="1:9" s="3" customFormat="1" x14ac:dyDescent="0.2">
      <c r="A332" s="59"/>
      <c r="B332" s="59"/>
      <c r="C332" s="59"/>
      <c r="D332" s="59"/>
      <c r="E332" s="59"/>
      <c r="G332" s="4"/>
      <c r="H332" s="4"/>
      <c r="I332" s="4"/>
    </row>
    <row r="333" spans="1:9" s="3" customFormat="1" x14ac:dyDescent="0.2">
      <c r="A333" s="59"/>
      <c r="B333" s="59"/>
      <c r="C333" s="59"/>
      <c r="D333" s="59"/>
      <c r="E333" s="59"/>
      <c r="G333" s="4"/>
      <c r="H333" s="4"/>
      <c r="I333" s="4"/>
    </row>
    <row r="334" spans="1:9" s="3" customFormat="1" x14ac:dyDescent="0.2">
      <c r="A334" s="59"/>
      <c r="B334" s="59"/>
      <c r="C334" s="59"/>
      <c r="D334" s="59"/>
      <c r="E334" s="59"/>
      <c r="G334" s="4"/>
      <c r="H334" s="4"/>
      <c r="I334" s="4"/>
    </row>
    <row r="335" spans="1:9" s="3" customFormat="1" x14ac:dyDescent="0.2">
      <c r="A335" s="59"/>
      <c r="B335" s="59"/>
      <c r="C335" s="59"/>
      <c r="D335" s="59"/>
      <c r="E335" s="59"/>
      <c r="G335" s="4"/>
      <c r="H335" s="4"/>
      <c r="I335" s="4"/>
    </row>
    <row r="336" spans="1:9" s="3" customFormat="1" x14ac:dyDescent="0.2">
      <c r="A336" s="59"/>
      <c r="B336" s="59"/>
      <c r="C336" s="59"/>
      <c r="D336" s="59"/>
      <c r="E336" s="59"/>
      <c r="G336" s="4"/>
      <c r="H336" s="4"/>
      <c r="I336" s="4"/>
    </row>
    <row r="337" spans="1:9" s="3" customFormat="1" x14ac:dyDescent="0.2">
      <c r="A337" s="59"/>
      <c r="B337" s="59"/>
      <c r="C337" s="59"/>
      <c r="D337" s="59"/>
      <c r="E337" s="59"/>
      <c r="G337" s="4"/>
      <c r="H337" s="4"/>
      <c r="I337" s="4"/>
    </row>
    <row r="338" spans="1:9" s="3" customFormat="1" x14ac:dyDescent="0.2">
      <c r="A338" s="59"/>
      <c r="B338" s="59"/>
      <c r="C338" s="59"/>
      <c r="D338" s="59"/>
      <c r="E338" s="59"/>
      <c r="G338" s="4"/>
      <c r="H338" s="4"/>
      <c r="I338" s="4"/>
    </row>
    <row r="339" spans="1:9" s="3" customFormat="1" x14ac:dyDescent="0.2">
      <c r="A339" s="59"/>
      <c r="B339" s="59"/>
      <c r="C339" s="59"/>
      <c r="D339" s="59"/>
      <c r="E339" s="59"/>
      <c r="G339" s="4"/>
      <c r="H339" s="4"/>
      <c r="I339" s="4"/>
    </row>
    <row r="340" spans="1:9" s="3" customFormat="1" x14ac:dyDescent="0.2">
      <c r="A340" s="59"/>
      <c r="B340" s="59"/>
      <c r="C340" s="59"/>
      <c r="D340" s="59"/>
      <c r="E340" s="59"/>
      <c r="G340" s="4"/>
      <c r="H340" s="4"/>
      <c r="I340" s="4"/>
    </row>
    <row r="341" spans="1:9" s="3" customFormat="1" x14ac:dyDescent="0.2">
      <c r="A341" s="59"/>
      <c r="B341" s="59"/>
      <c r="C341" s="59"/>
      <c r="D341" s="59"/>
      <c r="E341" s="59"/>
      <c r="G341" s="4"/>
      <c r="H341" s="4"/>
      <c r="I341" s="4"/>
    </row>
    <row r="342" spans="1:9" s="3" customFormat="1" x14ac:dyDescent="0.2">
      <c r="A342" s="59"/>
      <c r="B342" s="59"/>
      <c r="C342" s="59"/>
      <c r="D342" s="59"/>
      <c r="E342" s="59"/>
      <c r="G342" s="4"/>
      <c r="H342" s="4"/>
      <c r="I342" s="4"/>
    </row>
    <row r="343" spans="1:9" s="3" customFormat="1" x14ac:dyDescent="0.2">
      <c r="A343" s="59"/>
      <c r="B343" s="59"/>
      <c r="C343" s="59"/>
      <c r="D343" s="59"/>
      <c r="E343" s="59"/>
      <c r="G343" s="4"/>
      <c r="H343" s="4"/>
      <c r="I343" s="4"/>
    </row>
    <row r="344" spans="1:9" s="3" customFormat="1" x14ac:dyDescent="0.2">
      <c r="A344" s="59"/>
      <c r="B344" s="59"/>
      <c r="C344" s="59"/>
      <c r="D344" s="59"/>
      <c r="E344" s="59"/>
      <c r="G344" s="4"/>
      <c r="H344" s="4"/>
      <c r="I344" s="4"/>
    </row>
    <row r="345" spans="1:9" s="3" customFormat="1" x14ac:dyDescent="0.2">
      <c r="A345" s="59"/>
      <c r="B345" s="59"/>
      <c r="C345" s="59"/>
      <c r="D345" s="59"/>
      <c r="E345" s="59"/>
      <c r="G345" s="4"/>
      <c r="H345" s="4"/>
      <c r="I345" s="4"/>
    </row>
    <row r="346" spans="1:9" s="3" customFormat="1" x14ac:dyDescent="0.2">
      <c r="A346" s="59"/>
      <c r="B346" s="59"/>
      <c r="C346" s="59"/>
      <c r="D346" s="59"/>
      <c r="E346" s="59"/>
      <c r="G346" s="4"/>
      <c r="H346" s="4"/>
      <c r="I346" s="4"/>
    </row>
    <row r="347" spans="1:9" s="3" customFormat="1" x14ac:dyDescent="0.2">
      <c r="A347" s="59"/>
      <c r="B347" s="59"/>
      <c r="C347" s="59"/>
      <c r="D347" s="59"/>
      <c r="E347" s="59"/>
      <c r="G347" s="4"/>
      <c r="H347" s="4"/>
      <c r="I347" s="4"/>
    </row>
    <row r="348" spans="1:9" s="3" customFormat="1" x14ac:dyDescent="0.2">
      <c r="A348" s="59"/>
      <c r="B348" s="59"/>
      <c r="C348" s="59"/>
      <c r="D348" s="59"/>
      <c r="E348" s="59"/>
      <c r="G348" s="4"/>
      <c r="H348" s="4"/>
      <c r="I348" s="4"/>
    </row>
    <row r="349" spans="1:9" s="3" customFormat="1" x14ac:dyDescent="0.2">
      <c r="A349" s="59"/>
      <c r="B349" s="59"/>
      <c r="C349" s="59"/>
      <c r="D349" s="59"/>
      <c r="E349" s="59"/>
      <c r="G349" s="4"/>
      <c r="H349" s="4"/>
      <c r="I349" s="4"/>
    </row>
    <row r="350" spans="1:9" s="3" customFormat="1" x14ac:dyDescent="0.2">
      <c r="A350" s="59"/>
      <c r="B350" s="59"/>
      <c r="C350" s="59"/>
      <c r="D350" s="59"/>
      <c r="E350" s="59"/>
      <c r="G350" s="4"/>
      <c r="H350" s="4"/>
      <c r="I350" s="4"/>
    </row>
    <row r="351" spans="1:9" s="3" customFormat="1" x14ac:dyDescent="0.2">
      <c r="A351" s="59"/>
      <c r="B351" s="59"/>
      <c r="C351" s="59"/>
      <c r="D351" s="59"/>
      <c r="E351" s="59"/>
      <c r="G351" s="4"/>
      <c r="H351" s="4"/>
      <c r="I351" s="4"/>
    </row>
    <row r="352" spans="1:9" s="3" customFormat="1" x14ac:dyDescent="0.2">
      <c r="A352" s="59"/>
      <c r="B352" s="59"/>
      <c r="C352" s="59"/>
      <c r="D352" s="59"/>
      <c r="E352" s="59"/>
      <c r="G352" s="4"/>
      <c r="H352" s="4"/>
      <c r="I352" s="4"/>
    </row>
    <row r="353" spans="1:9" s="3" customFormat="1" x14ac:dyDescent="0.2">
      <c r="A353" s="59"/>
      <c r="B353" s="59"/>
      <c r="C353" s="59"/>
      <c r="D353" s="59"/>
      <c r="E353" s="59"/>
      <c r="G353" s="4"/>
      <c r="H353" s="4"/>
      <c r="I353" s="4"/>
    </row>
    <row r="354" spans="1:9" s="3" customFormat="1" x14ac:dyDescent="0.2">
      <c r="A354" s="59"/>
      <c r="B354" s="59"/>
      <c r="C354" s="59"/>
      <c r="D354" s="59"/>
      <c r="E354" s="59"/>
      <c r="G354" s="4"/>
      <c r="H354" s="4"/>
      <c r="I354" s="4"/>
    </row>
    <row r="355" spans="1:9" s="3" customFormat="1" x14ac:dyDescent="0.2">
      <c r="A355" s="59"/>
      <c r="B355" s="59"/>
      <c r="C355" s="59"/>
      <c r="D355" s="59"/>
      <c r="E355" s="59"/>
      <c r="G355" s="4"/>
      <c r="H355" s="4"/>
      <c r="I355" s="4"/>
    </row>
    <row r="356" spans="1:9" s="3" customFormat="1" x14ac:dyDescent="0.2">
      <c r="A356" s="59"/>
      <c r="B356" s="59"/>
      <c r="C356" s="59"/>
      <c r="D356" s="59"/>
      <c r="E356" s="59"/>
      <c r="G356" s="4"/>
      <c r="H356" s="4"/>
      <c r="I356" s="4"/>
    </row>
    <row r="357" spans="1:9" s="3" customFormat="1" x14ac:dyDescent="0.2">
      <c r="A357" s="59"/>
      <c r="B357" s="59"/>
      <c r="C357" s="59"/>
      <c r="D357" s="59"/>
      <c r="E357" s="59"/>
      <c r="G357" s="4"/>
      <c r="H357" s="4"/>
      <c r="I357" s="4"/>
    </row>
    <row r="358" spans="1:9" s="3" customFormat="1" x14ac:dyDescent="0.2">
      <c r="A358" s="59"/>
      <c r="B358" s="59"/>
      <c r="C358" s="59"/>
      <c r="D358" s="59"/>
      <c r="E358" s="59"/>
      <c r="G358" s="4"/>
      <c r="H358" s="4"/>
      <c r="I358" s="4"/>
    </row>
    <row r="359" spans="1:9" s="3" customFormat="1" x14ac:dyDescent="0.2">
      <c r="A359" s="59"/>
      <c r="B359" s="59"/>
      <c r="C359" s="59"/>
      <c r="D359" s="59"/>
      <c r="E359" s="59"/>
      <c r="G359" s="4"/>
      <c r="H359" s="4"/>
      <c r="I359" s="4"/>
    </row>
    <row r="360" spans="1:9" s="3" customFormat="1" x14ac:dyDescent="0.2">
      <c r="A360" s="59"/>
      <c r="B360" s="59"/>
      <c r="C360" s="59"/>
      <c r="D360" s="59"/>
      <c r="E360" s="59"/>
      <c r="G360" s="4"/>
      <c r="H360" s="4"/>
      <c r="I360" s="4"/>
    </row>
    <row r="361" spans="1:9" s="3" customFormat="1" x14ac:dyDescent="0.2">
      <c r="A361" s="59"/>
      <c r="B361" s="59"/>
      <c r="C361" s="59"/>
      <c r="D361" s="59"/>
      <c r="E361" s="59"/>
      <c r="G361" s="4"/>
      <c r="H361" s="4"/>
      <c r="I361" s="4"/>
    </row>
    <row r="362" spans="1:9" s="3" customFormat="1" x14ac:dyDescent="0.2">
      <c r="A362" s="59"/>
      <c r="B362" s="59"/>
      <c r="C362" s="59"/>
      <c r="D362" s="59"/>
      <c r="E362" s="59"/>
      <c r="G362" s="4"/>
      <c r="H362" s="4"/>
      <c r="I362" s="4"/>
    </row>
    <row r="363" spans="1:9" s="3" customFormat="1" x14ac:dyDescent="0.2">
      <c r="A363" s="59"/>
      <c r="B363" s="59"/>
      <c r="C363" s="59"/>
      <c r="D363" s="59"/>
      <c r="E363" s="59"/>
      <c r="G363" s="4"/>
      <c r="H363" s="4"/>
      <c r="I363" s="4"/>
    </row>
    <row r="364" spans="1:9" s="3" customFormat="1" x14ac:dyDescent="0.2">
      <c r="A364" s="59"/>
      <c r="B364" s="59"/>
      <c r="C364" s="59"/>
      <c r="D364" s="59"/>
      <c r="E364" s="59"/>
      <c r="G364" s="4"/>
      <c r="H364" s="4"/>
      <c r="I364" s="4"/>
    </row>
    <row r="365" spans="1:9" s="3" customFormat="1" x14ac:dyDescent="0.2">
      <c r="A365" s="59"/>
      <c r="B365" s="59"/>
      <c r="C365" s="59"/>
      <c r="D365" s="59"/>
      <c r="E365" s="59"/>
      <c r="G365" s="4"/>
      <c r="H365" s="4"/>
      <c r="I365" s="4"/>
    </row>
    <row r="366" spans="1:9" s="3" customFormat="1" x14ac:dyDescent="0.2">
      <c r="A366" s="59"/>
      <c r="B366" s="59"/>
      <c r="C366" s="59"/>
      <c r="D366" s="59"/>
      <c r="E366" s="59"/>
      <c r="G366" s="4"/>
      <c r="H366" s="4"/>
      <c r="I366" s="4"/>
    </row>
    <row r="367" spans="1:9" s="3" customFormat="1" x14ac:dyDescent="0.2">
      <c r="A367" s="59"/>
      <c r="B367" s="59"/>
      <c r="C367" s="59"/>
      <c r="D367" s="59"/>
      <c r="E367" s="59"/>
      <c r="G367" s="4"/>
      <c r="H367" s="4"/>
      <c r="I367" s="4"/>
    </row>
    <row r="368" spans="1:9" s="3" customFormat="1" x14ac:dyDescent="0.2">
      <c r="A368" s="59"/>
      <c r="B368" s="59"/>
      <c r="C368" s="59"/>
      <c r="D368" s="59"/>
      <c r="E368" s="59"/>
      <c r="G368" s="4"/>
      <c r="H368" s="4"/>
      <c r="I368" s="4"/>
    </row>
    <row r="369" spans="1:9" s="3" customFormat="1" x14ac:dyDescent="0.2">
      <c r="A369" s="59"/>
      <c r="B369" s="59"/>
      <c r="C369" s="59"/>
      <c r="D369" s="59"/>
      <c r="E369" s="59"/>
      <c r="G369" s="4"/>
      <c r="H369" s="4"/>
      <c r="I369" s="4"/>
    </row>
    <row r="370" spans="1:9" s="3" customFormat="1" x14ac:dyDescent="0.2">
      <c r="A370" s="59"/>
      <c r="B370" s="59"/>
      <c r="C370" s="59"/>
      <c r="D370" s="59"/>
      <c r="E370" s="59"/>
      <c r="G370" s="4"/>
      <c r="H370" s="4"/>
      <c r="I370" s="4"/>
    </row>
    <row r="371" spans="1:9" s="3" customFormat="1" x14ac:dyDescent="0.2">
      <c r="A371" s="59"/>
      <c r="B371" s="59"/>
      <c r="C371" s="59"/>
      <c r="D371" s="59"/>
      <c r="E371" s="59"/>
      <c r="G371" s="4"/>
      <c r="H371" s="4"/>
      <c r="I371" s="4"/>
    </row>
    <row r="372" spans="1:9" s="3" customFormat="1" x14ac:dyDescent="0.2">
      <c r="A372" s="59"/>
      <c r="B372" s="59"/>
      <c r="C372" s="59"/>
      <c r="D372" s="59"/>
      <c r="E372" s="59"/>
      <c r="G372" s="4"/>
      <c r="H372" s="4"/>
      <c r="I372" s="4"/>
    </row>
    <row r="373" spans="1:9" s="3" customFormat="1" x14ac:dyDescent="0.2">
      <c r="A373" s="59"/>
      <c r="B373" s="59"/>
      <c r="C373" s="59"/>
      <c r="D373" s="59"/>
      <c r="E373" s="59"/>
      <c r="G373" s="4"/>
      <c r="H373" s="4"/>
      <c r="I373" s="4"/>
    </row>
    <row r="374" spans="1:9" s="3" customFormat="1" x14ac:dyDescent="0.2">
      <c r="A374" s="59"/>
      <c r="B374" s="59"/>
      <c r="C374" s="59"/>
      <c r="D374" s="59"/>
      <c r="E374" s="59"/>
      <c r="G374" s="4"/>
      <c r="H374" s="4"/>
      <c r="I374" s="4"/>
    </row>
    <row r="375" spans="1:9" s="3" customFormat="1" x14ac:dyDescent="0.2">
      <c r="A375" s="59"/>
      <c r="B375" s="59"/>
      <c r="C375" s="59"/>
      <c r="D375" s="59"/>
      <c r="E375" s="59"/>
      <c r="G375" s="4"/>
      <c r="H375" s="4"/>
      <c r="I375" s="4"/>
    </row>
    <row r="376" spans="1:9" s="3" customFormat="1" x14ac:dyDescent="0.2">
      <c r="A376" s="59"/>
      <c r="B376" s="59"/>
      <c r="C376" s="59"/>
      <c r="D376" s="59"/>
      <c r="E376" s="59"/>
      <c r="G376" s="4"/>
      <c r="H376" s="4"/>
      <c r="I376" s="4"/>
    </row>
    <row r="377" spans="1:9" s="3" customFormat="1" x14ac:dyDescent="0.2">
      <c r="A377" s="59"/>
      <c r="B377" s="59"/>
      <c r="C377" s="59"/>
      <c r="D377" s="59"/>
      <c r="E377" s="59"/>
      <c r="G377" s="4"/>
      <c r="H377" s="4"/>
      <c r="I377" s="4"/>
    </row>
    <row r="378" spans="1:9" s="3" customFormat="1" x14ac:dyDescent="0.2">
      <c r="A378" s="59"/>
      <c r="B378" s="59"/>
      <c r="C378" s="59"/>
      <c r="D378" s="59"/>
      <c r="E378" s="59"/>
      <c r="G378" s="4"/>
      <c r="H378" s="4"/>
      <c r="I378" s="4"/>
    </row>
    <row r="379" spans="1:9" s="3" customFormat="1" x14ac:dyDescent="0.2">
      <c r="A379" s="59"/>
      <c r="B379" s="59"/>
      <c r="C379" s="59"/>
      <c r="D379" s="59"/>
      <c r="E379" s="59"/>
      <c r="G379" s="4"/>
      <c r="H379" s="4"/>
      <c r="I379" s="4"/>
    </row>
    <row r="380" spans="1:9" s="3" customFormat="1" x14ac:dyDescent="0.2">
      <c r="A380" s="59"/>
      <c r="B380" s="59"/>
      <c r="C380" s="59"/>
      <c r="D380" s="59"/>
      <c r="E380" s="59"/>
      <c r="G380" s="4"/>
      <c r="H380" s="4"/>
      <c r="I380" s="4"/>
    </row>
    <row r="381" spans="1:9" s="3" customFormat="1" x14ac:dyDescent="0.2">
      <c r="A381" s="59"/>
      <c r="B381" s="59"/>
      <c r="C381" s="59"/>
      <c r="D381" s="59"/>
      <c r="E381" s="59"/>
      <c r="G381" s="4"/>
      <c r="H381" s="4"/>
      <c r="I381" s="4"/>
    </row>
    <row r="382" spans="1:9" s="3" customFormat="1" x14ac:dyDescent="0.2">
      <c r="A382" s="59"/>
      <c r="B382" s="59"/>
      <c r="C382" s="59"/>
      <c r="D382" s="59"/>
      <c r="E382" s="59"/>
      <c r="G382" s="4"/>
      <c r="H382" s="4"/>
      <c r="I382" s="4"/>
    </row>
    <row r="383" spans="1:9" s="3" customFormat="1" x14ac:dyDescent="0.2">
      <c r="A383" s="59"/>
      <c r="B383" s="59"/>
      <c r="C383" s="59"/>
      <c r="D383" s="59"/>
      <c r="E383" s="59"/>
      <c r="G383" s="4"/>
      <c r="H383" s="4"/>
      <c r="I383" s="4"/>
    </row>
    <row r="384" spans="1:9" s="3" customFormat="1" x14ac:dyDescent="0.2">
      <c r="A384" s="59"/>
      <c r="B384" s="59"/>
      <c r="C384" s="59"/>
      <c r="D384" s="59"/>
      <c r="E384" s="59"/>
      <c r="G384" s="4"/>
      <c r="H384" s="4"/>
      <c r="I384" s="4"/>
    </row>
    <row r="385" spans="1:9" s="3" customFormat="1" x14ac:dyDescent="0.2">
      <c r="A385" s="59"/>
      <c r="B385" s="59"/>
      <c r="C385" s="59"/>
      <c r="D385" s="59"/>
      <c r="E385" s="59"/>
      <c r="G385" s="4"/>
      <c r="H385" s="4"/>
      <c r="I385" s="4"/>
    </row>
    <row r="386" spans="1:9" s="3" customFormat="1" x14ac:dyDescent="0.2">
      <c r="A386" s="59"/>
      <c r="B386" s="59"/>
      <c r="C386" s="59"/>
      <c r="D386" s="59"/>
      <c r="E386" s="59"/>
      <c r="G386" s="4"/>
      <c r="H386" s="4"/>
      <c r="I386" s="4"/>
    </row>
    <row r="387" spans="1:9" s="3" customFormat="1" x14ac:dyDescent="0.2">
      <c r="A387" s="59"/>
      <c r="B387" s="59"/>
      <c r="C387" s="59"/>
      <c r="D387" s="59"/>
      <c r="E387" s="59"/>
      <c r="G387" s="4"/>
      <c r="H387" s="4"/>
      <c r="I387" s="4"/>
    </row>
    <row r="388" spans="1:9" s="3" customFormat="1" x14ac:dyDescent="0.2">
      <c r="A388" s="59"/>
      <c r="B388" s="59"/>
      <c r="C388" s="59"/>
      <c r="D388" s="59"/>
      <c r="E388" s="59"/>
      <c r="G388" s="4"/>
      <c r="H388" s="4"/>
      <c r="I388" s="4"/>
    </row>
    <row r="389" spans="1:9" s="3" customFormat="1" x14ac:dyDescent="0.2">
      <c r="A389" s="59"/>
      <c r="B389" s="59"/>
      <c r="C389" s="59"/>
      <c r="D389" s="59"/>
      <c r="E389" s="59"/>
      <c r="G389" s="4"/>
      <c r="H389" s="4"/>
      <c r="I389" s="4"/>
    </row>
    <row r="390" spans="1:9" s="3" customFormat="1" x14ac:dyDescent="0.2">
      <c r="A390" s="59"/>
      <c r="B390" s="59"/>
      <c r="C390" s="59"/>
      <c r="D390" s="59"/>
      <c r="E390" s="59"/>
      <c r="G390" s="4"/>
      <c r="H390" s="4"/>
      <c r="I390" s="4"/>
    </row>
    <row r="391" spans="1:9" s="3" customFormat="1" x14ac:dyDescent="0.2">
      <c r="A391" s="59"/>
      <c r="B391" s="59"/>
      <c r="C391" s="59"/>
      <c r="D391" s="59"/>
      <c r="E391" s="59"/>
      <c r="G391" s="4"/>
      <c r="H391" s="4"/>
      <c r="I391" s="4"/>
    </row>
    <row r="392" spans="1:9" s="3" customFormat="1" x14ac:dyDescent="0.2">
      <c r="A392" s="59"/>
      <c r="B392" s="59"/>
      <c r="C392" s="59"/>
      <c r="D392" s="59"/>
      <c r="E392" s="59"/>
      <c r="G392" s="4"/>
      <c r="H392" s="4"/>
      <c r="I392" s="4"/>
    </row>
    <row r="393" spans="1:9" s="3" customFormat="1" x14ac:dyDescent="0.2">
      <c r="A393" s="59"/>
      <c r="B393" s="59"/>
      <c r="C393" s="59"/>
      <c r="D393" s="59"/>
      <c r="E393" s="59"/>
      <c r="G393" s="4"/>
      <c r="H393" s="4"/>
      <c r="I393" s="4"/>
    </row>
    <row r="394" spans="1:9" s="3" customFormat="1" x14ac:dyDescent="0.2">
      <c r="A394" s="59"/>
      <c r="B394" s="59"/>
      <c r="C394" s="59"/>
      <c r="D394" s="59"/>
      <c r="E394" s="59"/>
      <c r="G394" s="4"/>
      <c r="H394" s="4"/>
      <c r="I394" s="4"/>
    </row>
    <row r="395" spans="1:9" s="3" customFormat="1" x14ac:dyDescent="0.2">
      <c r="A395" s="59"/>
      <c r="B395" s="59"/>
      <c r="C395" s="59"/>
      <c r="D395" s="59"/>
      <c r="E395" s="59"/>
      <c r="G395" s="4"/>
      <c r="H395" s="4"/>
      <c r="I395" s="4"/>
    </row>
    <row r="396" spans="1:9" s="3" customFormat="1" x14ac:dyDescent="0.2">
      <c r="A396" s="59"/>
      <c r="B396" s="59"/>
      <c r="C396" s="59"/>
      <c r="D396" s="59"/>
      <c r="E396" s="59"/>
      <c r="G396" s="4"/>
      <c r="H396" s="4"/>
      <c r="I396" s="4"/>
    </row>
    <row r="397" spans="1:9" s="3" customFormat="1" x14ac:dyDescent="0.2">
      <c r="A397" s="59"/>
      <c r="B397" s="59"/>
      <c r="C397" s="59"/>
      <c r="D397" s="59"/>
      <c r="E397" s="59"/>
      <c r="G397" s="4"/>
      <c r="H397" s="4"/>
      <c r="I397" s="4"/>
    </row>
    <row r="398" spans="1:9" s="3" customFormat="1" x14ac:dyDescent="0.2">
      <c r="A398" s="59"/>
      <c r="B398" s="59"/>
      <c r="C398" s="59"/>
      <c r="D398" s="59"/>
      <c r="E398" s="59"/>
      <c r="G398" s="4"/>
      <c r="H398" s="4"/>
      <c r="I398" s="4"/>
    </row>
    <row r="399" spans="1:9" s="3" customFormat="1" x14ac:dyDescent="0.2">
      <c r="A399" s="59"/>
      <c r="B399" s="59"/>
      <c r="C399" s="59"/>
      <c r="D399" s="59"/>
      <c r="E399" s="59"/>
      <c r="G399" s="4"/>
      <c r="H399" s="4"/>
      <c r="I399" s="4"/>
    </row>
    <row r="400" spans="1:9" s="3" customFormat="1" x14ac:dyDescent="0.2">
      <c r="A400" s="59"/>
      <c r="B400" s="59"/>
      <c r="C400" s="59"/>
      <c r="D400" s="59"/>
      <c r="E400" s="59"/>
      <c r="G400" s="4"/>
      <c r="H400" s="4"/>
      <c r="I400" s="4"/>
    </row>
    <row r="401" spans="1:9" s="3" customFormat="1" x14ac:dyDescent="0.2">
      <c r="A401" s="59"/>
      <c r="B401" s="59"/>
      <c r="C401" s="59"/>
      <c r="D401" s="59"/>
      <c r="E401" s="59"/>
      <c r="G401" s="4"/>
      <c r="H401" s="4"/>
      <c r="I401" s="4"/>
    </row>
    <row r="402" spans="1:9" s="3" customFormat="1" x14ac:dyDescent="0.2">
      <c r="A402" s="59"/>
      <c r="B402" s="59"/>
      <c r="C402" s="59"/>
      <c r="D402" s="59"/>
      <c r="E402" s="59"/>
      <c r="G402" s="4"/>
      <c r="H402" s="4"/>
      <c r="I402" s="4"/>
    </row>
    <row r="403" spans="1:9" s="3" customFormat="1" x14ac:dyDescent="0.2">
      <c r="A403" s="59"/>
      <c r="B403" s="59"/>
      <c r="C403" s="59"/>
      <c r="D403" s="59"/>
      <c r="E403" s="59"/>
      <c r="G403" s="4"/>
      <c r="H403" s="4"/>
      <c r="I403" s="4"/>
    </row>
    <row r="404" spans="1:9" s="3" customFormat="1" x14ac:dyDescent="0.2">
      <c r="A404" s="59"/>
      <c r="B404" s="59"/>
      <c r="C404" s="59"/>
      <c r="D404" s="59"/>
      <c r="E404" s="59"/>
      <c r="G404" s="4"/>
      <c r="H404" s="4"/>
      <c r="I404" s="4"/>
    </row>
    <row r="405" spans="1:9" s="3" customFormat="1" x14ac:dyDescent="0.2">
      <c r="A405" s="59"/>
      <c r="B405" s="59"/>
      <c r="C405" s="59"/>
      <c r="D405" s="59"/>
      <c r="E405" s="59"/>
      <c r="G405" s="4"/>
      <c r="H405" s="4"/>
      <c r="I405" s="4"/>
    </row>
    <row r="406" spans="1:9" s="3" customFormat="1" x14ac:dyDescent="0.2">
      <c r="A406" s="59"/>
      <c r="B406" s="59"/>
      <c r="C406" s="59"/>
      <c r="D406" s="59"/>
      <c r="E406" s="59"/>
      <c r="G406" s="4"/>
      <c r="H406" s="4"/>
      <c r="I406" s="4"/>
    </row>
    <row r="407" spans="1:9" s="3" customFormat="1" x14ac:dyDescent="0.2">
      <c r="A407" s="59"/>
      <c r="B407" s="59"/>
      <c r="C407" s="59"/>
      <c r="D407" s="59"/>
      <c r="E407" s="59"/>
      <c r="G407" s="4"/>
      <c r="H407" s="4"/>
      <c r="I407" s="4"/>
    </row>
    <row r="408" spans="1:9" s="3" customFormat="1" x14ac:dyDescent="0.2">
      <c r="A408" s="59"/>
      <c r="B408" s="59"/>
      <c r="C408" s="59"/>
      <c r="D408" s="59"/>
      <c r="E408" s="59"/>
      <c r="G408" s="4"/>
      <c r="H408" s="4"/>
      <c r="I408" s="4"/>
    </row>
    <row r="409" spans="1:9" s="3" customFormat="1" x14ac:dyDescent="0.2">
      <c r="A409" s="59"/>
      <c r="B409" s="59"/>
      <c r="C409" s="59"/>
      <c r="D409" s="59"/>
      <c r="E409" s="59"/>
      <c r="G409" s="4"/>
      <c r="H409" s="4"/>
      <c r="I409" s="4"/>
    </row>
    <row r="410" spans="1:9" s="3" customFormat="1" x14ac:dyDescent="0.2">
      <c r="A410" s="59"/>
      <c r="B410" s="59"/>
      <c r="C410" s="59"/>
      <c r="D410" s="59"/>
      <c r="E410" s="59"/>
      <c r="G410" s="4"/>
      <c r="H410" s="4"/>
      <c r="I410" s="4"/>
    </row>
    <row r="411" spans="1:9" s="3" customFormat="1" x14ac:dyDescent="0.2">
      <c r="A411" s="59"/>
      <c r="B411" s="59"/>
      <c r="C411" s="59"/>
      <c r="D411" s="59"/>
      <c r="E411" s="59"/>
      <c r="G411" s="4"/>
      <c r="H411" s="4"/>
      <c r="I411" s="4"/>
    </row>
    <row r="412" spans="1:9" s="3" customFormat="1" x14ac:dyDescent="0.2">
      <c r="A412" s="59"/>
      <c r="B412" s="59"/>
      <c r="C412" s="59"/>
      <c r="D412" s="59"/>
      <c r="E412" s="59"/>
      <c r="G412" s="4"/>
      <c r="H412" s="4"/>
      <c r="I412" s="4"/>
    </row>
    <row r="413" spans="1:9" s="3" customFormat="1" x14ac:dyDescent="0.2">
      <c r="A413" s="59"/>
      <c r="B413" s="59"/>
      <c r="C413" s="59"/>
      <c r="D413" s="59"/>
      <c r="E413" s="59"/>
      <c r="G413" s="4"/>
      <c r="H413" s="4"/>
      <c r="I413" s="4"/>
    </row>
    <row r="414" spans="1:9" s="3" customFormat="1" x14ac:dyDescent="0.2">
      <c r="A414" s="59"/>
      <c r="B414" s="59"/>
      <c r="C414" s="59"/>
      <c r="D414" s="59"/>
      <c r="E414" s="59"/>
      <c r="G414" s="4"/>
      <c r="H414" s="4"/>
      <c r="I414" s="4"/>
    </row>
  </sheetData>
  <mergeCells count="3">
    <mergeCell ref="A175:F175"/>
    <mergeCell ref="A1:J1"/>
    <mergeCell ref="A2:J2"/>
  </mergeCells>
  <phoneticPr fontId="0" type="noConversion"/>
  <printOptions horizontalCentered="1"/>
  <pageMargins left="0.19685039370078741" right="0.19685039370078741" top="0.39370078740157483" bottom="0.23622047244094491" header="0.31496062992125984" footer="0.19685039370078741"/>
  <pageSetup paperSize="9" scale="74" firstPageNumber="2" orientation="portrait" useFirstPageNumber="1" r:id="rId1"/>
  <headerFooter alignWithMargins="0">
    <oddFooter>&amp;R&amp;P</oddFooter>
  </headerFooter>
  <rowBreaks count="2" manualBreakCount="2">
    <brk id="109" max="10" man="1"/>
    <brk id="17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0"/>
  <sheetViews>
    <sheetView zoomScaleNormal="100" workbookViewId="0">
      <pane ySplit="2" topLeftCell="A3" activePane="bottomLeft" state="frozen"/>
      <selection pane="bottomLeft" activeCell="G32" sqref="G32"/>
    </sheetView>
  </sheetViews>
  <sheetFormatPr defaultColWidth="11.42578125" defaultRowHeight="12.75" x14ac:dyDescent="0.2"/>
  <cols>
    <col min="1" max="1" width="4.140625" style="80" customWidth="1"/>
    <col min="2" max="2" width="4.28515625" style="80" customWidth="1"/>
    <col min="3" max="3" width="6.140625" style="80" customWidth="1"/>
    <col min="4" max="4" width="5.5703125" style="90" customWidth="1"/>
    <col min="5" max="5" width="53" customWidth="1"/>
    <col min="6" max="6" width="14.42578125" style="211" customWidth="1"/>
    <col min="7" max="8" width="14.85546875" style="211" customWidth="1"/>
    <col min="9" max="9" width="9.7109375" customWidth="1"/>
    <col min="10" max="10" width="11.7109375" bestFit="1" customWidth="1"/>
  </cols>
  <sheetData>
    <row r="1" spans="1:11" s="3" customFormat="1" ht="23.25" customHeight="1" x14ac:dyDescent="0.2">
      <c r="A1" s="276" t="s">
        <v>70</v>
      </c>
      <c r="B1" s="276"/>
      <c r="C1" s="276"/>
      <c r="D1" s="276"/>
      <c r="E1" s="276"/>
      <c r="F1" s="276"/>
      <c r="G1" s="276"/>
      <c r="H1" s="276"/>
      <c r="I1" s="276"/>
    </row>
    <row r="2" spans="1:11" s="3" customFormat="1" ht="27" customHeight="1" x14ac:dyDescent="0.2">
      <c r="A2" s="50" t="s">
        <v>145</v>
      </c>
      <c r="B2" s="50" t="s">
        <v>146</v>
      </c>
      <c r="C2" s="50" t="s">
        <v>147</v>
      </c>
      <c r="D2" s="50" t="s">
        <v>148</v>
      </c>
      <c r="E2" s="44" t="s">
        <v>144</v>
      </c>
      <c r="F2" s="237" t="s">
        <v>238</v>
      </c>
      <c r="G2" s="237" t="s">
        <v>237</v>
      </c>
      <c r="H2" s="237" t="s">
        <v>239</v>
      </c>
      <c r="I2" s="238" t="s">
        <v>240</v>
      </c>
    </row>
    <row r="3" spans="1:11" s="3" customFormat="1" ht="16.5" customHeight="1" x14ac:dyDescent="0.2">
      <c r="A3" s="58">
        <v>3</v>
      </c>
      <c r="B3" s="59"/>
      <c r="C3" s="59"/>
      <c r="D3" s="125"/>
      <c r="E3" s="126" t="s">
        <v>37</v>
      </c>
      <c r="F3" s="1">
        <f>F4+F13+F45+F50+F57+F61+F64</f>
        <v>399558443</v>
      </c>
      <c r="G3" s="1">
        <f>G4+G13+G45+G50+G57+G61+G64</f>
        <v>-71481855</v>
      </c>
      <c r="H3" s="1">
        <f>F3+G3</f>
        <v>328076588</v>
      </c>
      <c r="I3" s="91">
        <f>H3/F3*100</f>
        <v>82.109787378463679</v>
      </c>
    </row>
    <row r="4" spans="1:11" s="3" customFormat="1" ht="12" customHeight="1" x14ac:dyDescent="0.2">
      <c r="A4" s="75"/>
      <c r="B4" s="76">
        <v>31</v>
      </c>
      <c r="C4" s="76"/>
      <c r="D4" s="77"/>
      <c r="E4" s="77" t="s">
        <v>38</v>
      </c>
      <c r="F4" s="1">
        <f t="shared" ref="F4" si="0">F5+F9+F11</f>
        <v>10541490</v>
      </c>
      <c r="G4" s="1">
        <f t="shared" ref="G4" si="1">G5+G9+G11</f>
        <v>877345</v>
      </c>
      <c r="H4" s="1">
        <f t="shared" ref="H4:H69" si="2">F4+G4</f>
        <v>11418835</v>
      </c>
      <c r="I4" s="91">
        <f t="shared" ref="I4:I69" si="3">H4/F4*100</f>
        <v>108.32277979678395</v>
      </c>
    </row>
    <row r="5" spans="1:11" s="3" customFormat="1" x14ac:dyDescent="0.2">
      <c r="A5" s="75"/>
      <c r="B5" s="76"/>
      <c r="C5" s="76">
        <v>311</v>
      </c>
      <c r="D5" s="77"/>
      <c r="E5" s="77" t="s">
        <v>85</v>
      </c>
      <c r="F5" s="92">
        <f t="shared" ref="F5" si="4">SUM(F6:F8)</f>
        <v>8294690</v>
      </c>
      <c r="G5" s="92">
        <f t="shared" ref="G5" si="5">SUM(G6:G8)</f>
        <v>727030</v>
      </c>
      <c r="H5" s="92">
        <f t="shared" si="2"/>
        <v>9021720</v>
      </c>
      <c r="I5" s="91">
        <f t="shared" si="3"/>
        <v>108.76500508156424</v>
      </c>
    </row>
    <row r="6" spans="1:11" s="35" customFormat="1" x14ac:dyDescent="0.2">
      <c r="A6" s="78"/>
      <c r="B6" s="78"/>
      <c r="C6" s="78"/>
      <c r="D6" s="79">
        <v>3111</v>
      </c>
      <c r="E6" s="79" t="s">
        <v>39</v>
      </c>
      <c r="F6" s="4">
        <v>8169260</v>
      </c>
      <c r="G6" s="4">
        <v>660460</v>
      </c>
      <c r="H6" s="4">
        <f t="shared" si="2"/>
        <v>8829720</v>
      </c>
      <c r="I6" s="227">
        <f t="shared" si="3"/>
        <v>108.08469800202221</v>
      </c>
    </row>
    <row r="7" spans="1:11" s="35" customFormat="1" x14ac:dyDescent="0.2">
      <c r="A7" s="78"/>
      <c r="B7" s="78"/>
      <c r="C7" s="78"/>
      <c r="D7" s="79">
        <v>3112</v>
      </c>
      <c r="E7" s="79" t="s">
        <v>130</v>
      </c>
      <c r="F7" s="4">
        <v>36500</v>
      </c>
      <c r="G7" s="4">
        <v>9500</v>
      </c>
      <c r="H7" s="4">
        <f t="shared" si="2"/>
        <v>46000</v>
      </c>
      <c r="I7" s="227">
        <f t="shared" si="3"/>
        <v>126.02739726027397</v>
      </c>
      <c r="K7" s="95"/>
    </row>
    <row r="8" spans="1:11" s="35" customFormat="1" x14ac:dyDescent="0.2">
      <c r="A8" s="78"/>
      <c r="B8" s="78"/>
      <c r="C8" s="78"/>
      <c r="D8" s="79">
        <v>3113</v>
      </c>
      <c r="E8" s="79" t="s">
        <v>40</v>
      </c>
      <c r="F8" s="4">
        <v>88930</v>
      </c>
      <c r="G8" s="4">
        <v>57070</v>
      </c>
      <c r="H8" s="4">
        <f t="shared" si="2"/>
        <v>146000</v>
      </c>
      <c r="I8" s="227">
        <f t="shared" si="3"/>
        <v>164.17406949285956</v>
      </c>
    </row>
    <row r="9" spans="1:11" s="3" customFormat="1" x14ac:dyDescent="0.2">
      <c r="A9" s="75"/>
      <c r="B9" s="80"/>
      <c r="C9" s="76">
        <v>312</v>
      </c>
      <c r="D9" s="81"/>
      <c r="E9" s="81" t="s">
        <v>41</v>
      </c>
      <c r="F9" s="223">
        <f t="shared" ref="F9:G9" si="6">F10</f>
        <v>751210</v>
      </c>
      <c r="G9" s="223">
        <f t="shared" si="6"/>
        <v>82530</v>
      </c>
      <c r="H9" s="223">
        <f t="shared" si="2"/>
        <v>833740</v>
      </c>
      <c r="I9" s="91">
        <f t="shared" si="3"/>
        <v>110.98627547556607</v>
      </c>
    </row>
    <row r="10" spans="1:11" s="35" customFormat="1" x14ac:dyDescent="0.2">
      <c r="A10" s="78"/>
      <c r="B10" s="78"/>
      <c r="C10" s="78"/>
      <c r="D10" s="79">
        <v>3121</v>
      </c>
      <c r="E10" s="79" t="s">
        <v>41</v>
      </c>
      <c r="F10" s="4">
        <v>751210</v>
      </c>
      <c r="G10" s="4">
        <v>82530</v>
      </c>
      <c r="H10" s="4">
        <f t="shared" si="2"/>
        <v>833740</v>
      </c>
      <c r="I10" s="91">
        <f t="shared" si="3"/>
        <v>110.98627547556607</v>
      </c>
    </row>
    <row r="11" spans="1:11" s="3" customFormat="1" x14ac:dyDescent="0.2">
      <c r="A11" s="75"/>
      <c r="B11" s="80"/>
      <c r="C11" s="76">
        <v>313</v>
      </c>
      <c r="D11" s="81"/>
      <c r="E11" s="81" t="s">
        <v>42</v>
      </c>
      <c r="F11" s="223">
        <f>F12</f>
        <v>1495590</v>
      </c>
      <c r="G11" s="223">
        <f>G12</f>
        <v>67785</v>
      </c>
      <c r="H11" s="223">
        <f t="shared" si="2"/>
        <v>1563375</v>
      </c>
      <c r="I11" s="91">
        <f t="shared" si="3"/>
        <v>104.53232503560469</v>
      </c>
    </row>
    <row r="12" spans="1:11" s="35" customFormat="1" x14ac:dyDescent="0.2">
      <c r="A12" s="78"/>
      <c r="B12" s="78"/>
      <c r="C12" s="78"/>
      <c r="D12" s="79">
        <v>3132</v>
      </c>
      <c r="E12" s="79" t="s">
        <v>136</v>
      </c>
      <c r="F12" s="4">
        <v>1495590</v>
      </c>
      <c r="G12" s="4">
        <v>67785</v>
      </c>
      <c r="H12" s="4">
        <f t="shared" si="2"/>
        <v>1563375</v>
      </c>
      <c r="I12" s="227">
        <f t="shared" si="3"/>
        <v>104.53232503560469</v>
      </c>
    </row>
    <row r="13" spans="1:11" s="3" customFormat="1" ht="12.75" customHeight="1" x14ac:dyDescent="0.2">
      <c r="A13" s="75"/>
      <c r="B13" s="75">
        <v>32</v>
      </c>
      <c r="C13" s="80"/>
      <c r="D13" s="81"/>
      <c r="E13" s="103" t="s">
        <v>3</v>
      </c>
      <c r="F13" s="223">
        <f>F14+F19+F25+F35+F37</f>
        <v>136264645</v>
      </c>
      <c r="G13" s="223">
        <f>G14+G19+G25+G35+G37</f>
        <v>298730</v>
      </c>
      <c r="H13" s="223">
        <f t="shared" si="2"/>
        <v>136563375</v>
      </c>
      <c r="I13" s="91">
        <f t="shared" si="3"/>
        <v>100.21922781217387</v>
      </c>
    </row>
    <row r="14" spans="1:11" s="3" customFormat="1" x14ac:dyDescent="0.2">
      <c r="A14" s="75"/>
      <c r="B14" s="80"/>
      <c r="C14" s="75">
        <v>321</v>
      </c>
      <c r="D14" s="81"/>
      <c r="E14" s="103" t="s">
        <v>7</v>
      </c>
      <c r="F14" s="223">
        <f t="shared" ref="F14" si="7">F15+F16+F17+F18</f>
        <v>590635</v>
      </c>
      <c r="G14" s="223">
        <f t="shared" ref="G14" si="8">G15+G16+G17+G18</f>
        <v>19985</v>
      </c>
      <c r="H14" s="223">
        <f t="shared" si="2"/>
        <v>610620</v>
      </c>
      <c r="I14" s="91">
        <f t="shared" si="3"/>
        <v>103.38364641445223</v>
      </c>
    </row>
    <row r="15" spans="1:11" s="35" customFormat="1" x14ac:dyDescent="0.2">
      <c r="A15" s="78"/>
      <c r="B15" s="78"/>
      <c r="C15" s="78"/>
      <c r="D15" s="79">
        <v>3211</v>
      </c>
      <c r="E15" s="104" t="s">
        <v>43</v>
      </c>
      <c r="F15" s="4">
        <v>199085</v>
      </c>
      <c r="G15" s="4">
        <v>-3635</v>
      </c>
      <c r="H15" s="4">
        <f t="shared" si="2"/>
        <v>195450</v>
      </c>
      <c r="I15" s="227">
        <f t="shared" si="3"/>
        <v>98.174146721249727</v>
      </c>
    </row>
    <row r="16" spans="1:11" s="35" customFormat="1" ht="13.5" customHeight="1" x14ac:dyDescent="0.2">
      <c r="A16" s="78"/>
      <c r="B16" s="78"/>
      <c r="C16" s="78"/>
      <c r="D16" s="79">
        <v>3212</v>
      </c>
      <c r="E16" s="104" t="s">
        <v>44</v>
      </c>
      <c r="F16" s="4">
        <v>254850</v>
      </c>
      <c r="G16" s="4">
        <v>35340</v>
      </c>
      <c r="H16" s="4">
        <f t="shared" si="2"/>
        <v>290190</v>
      </c>
      <c r="I16" s="227">
        <f t="shared" si="3"/>
        <v>113.86698057680988</v>
      </c>
    </row>
    <row r="17" spans="1:12" s="35" customFormat="1" x14ac:dyDescent="0.2">
      <c r="A17" s="78"/>
      <c r="B17" s="78"/>
      <c r="C17" s="78"/>
      <c r="D17" s="43" t="s">
        <v>5</v>
      </c>
      <c r="E17" s="104" t="s">
        <v>6</v>
      </c>
      <c r="F17" s="4">
        <v>119450</v>
      </c>
      <c r="G17" s="4">
        <v>-2450</v>
      </c>
      <c r="H17" s="4">
        <f t="shared" si="2"/>
        <v>117000</v>
      </c>
      <c r="I17" s="227">
        <f t="shared" si="3"/>
        <v>97.948932607785693</v>
      </c>
    </row>
    <row r="18" spans="1:12" s="35" customFormat="1" x14ac:dyDescent="0.2">
      <c r="A18" s="78"/>
      <c r="B18" s="78"/>
      <c r="C18" s="78"/>
      <c r="D18" s="43">
        <v>3214</v>
      </c>
      <c r="E18" s="104" t="s">
        <v>86</v>
      </c>
      <c r="F18" s="4">
        <v>17250</v>
      </c>
      <c r="G18" s="4">
        <v>-9270</v>
      </c>
      <c r="H18" s="4">
        <f t="shared" si="2"/>
        <v>7980</v>
      </c>
      <c r="I18" s="227">
        <f t="shared" si="3"/>
        <v>46.260869565217391</v>
      </c>
    </row>
    <row r="19" spans="1:12" s="3" customFormat="1" x14ac:dyDescent="0.2">
      <c r="A19" s="75"/>
      <c r="B19" s="80"/>
      <c r="C19" s="75">
        <v>322</v>
      </c>
      <c r="D19" s="82"/>
      <c r="E19" s="102" t="s">
        <v>45</v>
      </c>
      <c r="F19" s="223">
        <f t="shared" ref="F19" si="9">SUM(F20:F24)</f>
        <v>246050</v>
      </c>
      <c r="G19" s="223">
        <f t="shared" ref="G19" si="10">SUM(G20:G24)</f>
        <v>-37725</v>
      </c>
      <c r="H19" s="223">
        <f t="shared" si="2"/>
        <v>208325</v>
      </c>
      <c r="I19" s="91">
        <f t="shared" si="3"/>
        <v>84.667750457224145</v>
      </c>
    </row>
    <row r="20" spans="1:12" s="35" customFormat="1" x14ac:dyDescent="0.2">
      <c r="A20" s="78"/>
      <c r="B20" s="78"/>
      <c r="C20" s="78"/>
      <c r="D20" s="43">
        <v>3221</v>
      </c>
      <c r="E20" s="79" t="s">
        <v>46</v>
      </c>
      <c r="F20" s="4">
        <v>112150</v>
      </c>
      <c r="G20" s="4">
        <v>-2495</v>
      </c>
      <c r="H20" s="4">
        <f t="shared" si="2"/>
        <v>109655</v>
      </c>
      <c r="I20" s="227">
        <f t="shared" si="3"/>
        <v>97.775300936246097</v>
      </c>
    </row>
    <row r="21" spans="1:12" s="35" customFormat="1" x14ac:dyDescent="0.2">
      <c r="A21" s="78"/>
      <c r="B21" s="78"/>
      <c r="C21" s="78"/>
      <c r="D21" s="43">
        <v>3223</v>
      </c>
      <c r="E21" s="79" t="s">
        <v>47</v>
      </c>
      <c r="F21" s="4">
        <v>61040</v>
      </c>
      <c r="G21" s="4">
        <v>-160</v>
      </c>
      <c r="H21" s="4">
        <f t="shared" si="2"/>
        <v>60880</v>
      </c>
      <c r="I21" s="227">
        <f t="shared" si="3"/>
        <v>99.737876802096977</v>
      </c>
    </row>
    <row r="22" spans="1:12" s="35" customFormat="1" x14ac:dyDescent="0.2">
      <c r="A22" s="78"/>
      <c r="B22" s="78"/>
      <c r="C22" s="78"/>
      <c r="D22" s="43">
        <v>3224</v>
      </c>
      <c r="E22" s="43" t="s">
        <v>8</v>
      </c>
      <c r="F22" s="4">
        <v>6500</v>
      </c>
      <c r="G22" s="4">
        <v>-1980</v>
      </c>
      <c r="H22" s="4">
        <f t="shared" si="2"/>
        <v>4520</v>
      </c>
      <c r="I22" s="227">
        <f t="shared" si="3"/>
        <v>69.538461538461533</v>
      </c>
    </row>
    <row r="23" spans="1:12" s="35" customFormat="1" x14ac:dyDescent="0.2">
      <c r="A23" s="78"/>
      <c r="B23" s="78"/>
      <c r="C23" s="78"/>
      <c r="D23" s="43" t="s">
        <v>9</v>
      </c>
      <c r="E23" s="43" t="s">
        <v>10</v>
      </c>
      <c r="F23" s="4">
        <v>51760</v>
      </c>
      <c r="G23" s="4">
        <v>-34760</v>
      </c>
      <c r="H23" s="4">
        <f t="shared" si="2"/>
        <v>17000</v>
      </c>
      <c r="I23" s="227">
        <f t="shared" si="3"/>
        <v>32.843894899536316</v>
      </c>
    </row>
    <row r="24" spans="1:12" s="35" customFormat="1" x14ac:dyDescent="0.2">
      <c r="A24" s="78"/>
      <c r="B24" s="78"/>
      <c r="C24" s="78"/>
      <c r="D24" s="43">
        <v>3227</v>
      </c>
      <c r="E24" s="79" t="s">
        <v>87</v>
      </c>
      <c r="F24" s="4">
        <v>14600</v>
      </c>
      <c r="G24" s="4">
        <v>1670</v>
      </c>
      <c r="H24" s="4">
        <f t="shared" si="2"/>
        <v>16270</v>
      </c>
      <c r="I24" s="227">
        <f t="shared" si="3"/>
        <v>111.43835616438355</v>
      </c>
    </row>
    <row r="25" spans="1:12" s="3" customFormat="1" x14ac:dyDescent="0.2">
      <c r="A25" s="80"/>
      <c r="B25" s="80"/>
      <c r="C25" s="75">
        <v>323</v>
      </c>
      <c r="D25" s="83"/>
      <c r="E25" s="102" t="s">
        <v>11</v>
      </c>
      <c r="F25" s="223">
        <f t="shared" ref="F25" si="11">SUM(F26:F34)</f>
        <v>8279905</v>
      </c>
      <c r="G25" s="223">
        <f t="shared" ref="G25" si="12">SUM(G26:G34)</f>
        <v>-513114</v>
      </c>
      <c r="H25" s="223">
        <f t="shared" si="2"/>
        <v>7766791</v>
      </c>
      <c r="I25" s="91">
        <f t="shared" si="3"/>
        <v>93.802899912498987</v>
      </c>
    </row>
    <row r="26" spans="1:12" s="35" customFormat="1" x14ac:dyDescent="0.2">
      <c r="A26" s="78"/>
      <c r="B26" s="78"/>
      <c r="C26" s="78"/>
      <c r="D26" s="79">
        <v>3231</v>
      </c>
      <c r="E26" s="79" t="s">
        <v>48</v>
      </c>
      <c r="F26" s="4">
        <v>460640</v>
      </c>
      <c r="G26" s="4">
        <v>-29959</v>
      </c>
      <c r="H26" s="4">
        <f t="shared" si="2"/>
        <v>430681</v>
      </c>
      <c r="I26" s="227">
        <f t="shared" si="3"/>
        <v>93.496222646752344</v>
      </c>
    </row>
    <row r="27" spans="1:12" s="35" customFormat="1" x14ac:dyDescent="0.2">
      <c r="A27" s="78"/>
      <c r="B27" s="78"/>
      <c r="C27" s="78"/>
      <c r="D27" s="79">
        <v>3232</v>
      </c>
      <c r="E27" s="43" t="s">
        <v>12</v>
      </c>
      <c r="F27" s="4">
        <v>434500</v>
      </c>
      <c r="G27" s="4">
        <v>-7270</v>
      </c>
      <c r="H27" s="4">
        <f t="shared" si="2"/>
        <v>427230</v>
      </c>
      <c r="I27" s="227">
        <f t="shared" si="3"/>
        <v>98.326812428078242</v>
      </c>
    </row>
    <row r="28" spans="1:12" s="35" customFormat="1" x14ac:dyDescent="0.2">
      <c r="A28" s="78"/>
      <c r="B28" s="78"/>
      <c r="C28" s="78"/>
      <c r="D28" s="79">
        <v>3233</v>
      </c>
      <c r="E28" s="104" t="s">
        <v>49</v>
      </c>
      <c r="F28" s="4">
        <v>2255950</v>
      </c>
      <c r="G28" s="4">
        <v>-384476</v>
      </c>
      <c r="H28" s="4">
        <f t="shared" si="2"/>
        <v>1871474</v>
      </c>
      <c r="I28" s="227">
        <f t="shared" si="3"/>
        <v>82.957246392872179</v>
      </c>
      <c r="L28" s="95"/>
    </row>
    <row r="29" spans="1:12" s="35" customFormat="1" x14ac:dyDescent="0.2">
      <c r="A29" s="78"/>
      <c r="B29" s="78"/>
      <c r="C29" s="78"/>
      <c r="D29" s="79">
        <v>3234</v>
      </c>
      <c r="E29" s="104" t="s">
        <v>50</v>
      </c>
      <c r="F29" s="4">
        <v>26545</v>
      </c>
      <c r="G29" s="4">
        <v>0</v>
      </c>
      <c r="H29" s="4">
        <f t="shared" si="2"/>
        <v>26545</v>
      </c>
      <c r="I29" s="227">
        <f t="shared" si="3"/>
        <v>100</v>
      </c>
    </row>
    <row r="30" spans="1:12" s="35" customFormat="1" x14ac:dyDescent="0.2">
      <c r="A30" s="78"/>
      <c r="B30" s="78"/>
      <c r="C30" s="78"/>
      <c r="D30" s="79">
        <v>3235</v>
      </c>
      <c r="E30" s="104" t="s">
        <v>51</v>
      </c>
      <c r="F30" s="4">
        <v>2377570</v>
      </c>
      <c r="G30" s="4">
        <v>-40650</v>
      </c>
      <c r="H30" s="4">
        <f t="shared" si="2"/>
        <v>2336920</v>
      </c>
      <c r="I30" s="227">
        <f t="shared" si="3"/>
        <v>98.290271159208771</v>
      </c>
    </row>
    <row r="31" spans="1:12" s="35" customFormat="1" x14ac:dyDescent="0.2">
      <c r="A31" s="78"/>
      <c r="B31" s="78"/>
      <c r="C31" s="78"/>
      <c r="D31" s="79">
        <v>3236</v>
      </c>
      <c r="E31" s="104" t="s">
        <v>52</v>
      </c>
      <c r="F31" s="4">
        <v>98880</v>
      </c>
      <c r="G31" s="4">
        <v>22620</v>
      </c>
      <c r="H31" s="4">
        <f t="shared" si="2"/>
        <v>121500</v>
      </c>
      <c r="I31" s="227">
        <f t="shared" si="3"/>
        <v>122.87621359223301</v>
      </c>
    </row>
    <row r="32" spans="1:12" s="35" customFormat="1" x14ac:dyDescent="0.2">
      <c r="A32" s="78"/>
      <c r="B32" s="78"/>
      <c r="C32" s="78"/>
      <c r="D32" s="79">
        <v>3237</v>
      </c>
      <c r="E32" s="43" t="s">
        <v>13</v>
      </c>
      <c r="F32" s="4">
        <v>1843290</v>
      </c>
      <c r="G32" s="4">
        <v>-86949</v>
      </c>
      <c r="H32" s="4">
        <f t="shared" si="2"/>
        <v>1756341</v>
      </c>
      <c r="I32" s="227">
        <f t="shared" si="3"/>
        <v>95.282945168692933</v>
      </c>
    </row>
    <row r="33" spans="1:9" s="35" customFormat="1" x14ac:dyDescent="0.2">
      <c r="A33" s="78"/>
      <c r="B33" s="78"/>
      <c r="C33" s="78"/>
      <c r="D33" s="79">
        <v>3238</v>
      </c>
      <c r="E33" s="43" t="s">
        <v>14</v>
      </c>
      <c r="F33" s="4">
        <v>679540</v>
      </c>
      <c r="G33" s="4">
        <v>0</v>
      </c>
      <c r="H33" s="4">
        <f t="shared" si="2"/>
        <v>679540</v>
      </c>
      <c r="I33" s="227">
        <f t="shared" si="3"/>
        <v>100</v>
      </c>
    </row>
    <row r="34" spans="1:9" s="35" customFormat="1" ht="13.5" customHeight="1" x14ac:dyDescent="0.2">
      <c r="A34" s="78"/>
      <c r="B34" s="78"/>
      <c r="C34" s="78"/>
      <c r="D34" s="79">
        <v>3239</v>
      </c>
      <c r="E34" s="43" t="s">
        <v>53</v>
      </c>
      <c r="F34" s="4">
        <v>102990</v>
      </c>
      <c r="G34" s="4">
        <v>13570</v>
      </c>
      <c r="H34" s="4">
        <f t="shared" si="2"/>
        <v>116560</v>
      </c>
      <c r="I34" s="227">
        <f t="shared" si="3"/>
        <v>113.17603650839887</v>
      </c>
    </row>
    <row r="35" spans="1:9" s="35" customFormat="1" ht="13.5" customHeight="1" x14ac:dyDescent="0.2">
      <c r="A35" s="78"/>
      <c r="B35" s="78"/>
      <c r="C35" s="42">
        <v>324</v>
      </c>
      <c r="D35" s="88"/>
      <c r="E35" s="86" t="s">
        <v>246</v>
      </c>
      <c r="F35" s="223">
        <f>F36</f>
        <v>0</v>
      </c>
      <c r="G35" s="223">
        <f>G36</f>
        <v>4500</v>
      </c>
      <c r="H35" s="223">
        <f t="shared" si="2"/>
        <v>4500</v>
      </c>
      <c r="I35" s="189" t="s">
        <v>117</v>
      </c>
    </row>
    <row r="36" spans="1:9" s="35" customFormat="1" ht="13.5" customHeight="1" x14ac:dyDescent="0.2">
      <c r="A36" s="78"/>
      <c r="B36" s="78"/>
      <c r="C36" s="78"/>
      <c r="D36" s="79">
        <v>3241</v>
      </c>
      <c r="E36" s="43" t="s">
        <v>246</v>
      </c>
      <c r="F36" s="4">
        <v>0</v>
      </c>
      <c r="G36" s="4">
        <v>4500</v>
      </c>
      <c r="H36" s="4">
        <f t="shared" si="2"/>
        <v>4500</v>
      </c>
      <c r="I36" s="227" t="s">
        <v>117</v>
      </c>
    </row>
    <row r="37" spans="1:9" s="3" customFormat="1" ht="13.5" customHeight="1" x14ac:dyDescent="0.2">
      <c r="A37" s="80"/>
      <c r="B37" s="80"/>
      <c r="C37" s="76">
        <v>329</v>
      </c>
      <c r="D37" s="84"/>
      <c r="E37" s="77" t="s">
        <v>54</v>
      </c>
      <c r="F37" s="223">
        <f t="shared" ref="F37" si="13">SUM(F38:F44)</f>
        <v>127148055</v>
      </c>
      <c r="G37" s="223">
        <f t="shared" ref="G37" si="14">SUM(G38:G44)</f>
        <v>825084</v>
      </c>
      <c r="H37" s="223">
        <f t="shared" si="2"/>
        <v>127973139</v>
      </c>
      <c r="I37" s="91">
        <f t="shared" si="3"/>
        <v>100.64891594291394</v>
      </c>
    </row>
    <row r="38" spans="1:9" s="35" customFormat="1" ht="12" customHeight="1" x14ac:dyDescent="0.2">
      <c r="A38" s="78"/>
      <c r="B38" s="78"/>
      <c r="C38" s="78"/>
      <c r="D38" s="200">
        <v>3291</v>
      </c>
      <c r="E38" s="239" t="s">
        <v>77</v>
      </c>
      <c r="F38" s="4">
        <v>53090</v>
      </c>
      <c r="G38" s="4">
        <v>-9545</v>
      </c>
      <c r="H38" s="4">
        <f t="shared" si="2"/>
        <v>43545</v>
      </c>
      <c r="I38" s="227">
        <f t="shared" si="3"/>
        <v>82.021096251648146</v>
      </c>
    </row>
    <row r="39" spans="1:9" s="35" customFormat="1" ht="13.5" customHeight="1" x14ac:dyDescent="0.2">
      <c r="A39" s="78"/>
      <c r="B39" s="78"/>
      <c r="C39" s="78"/>
      <c r="D39" s="79">
        <v>3292</v>
      </c>
      <c r="E39" s="79" t="s">
        <v>55</v>
      </c>
      <c r="F39" s="4">
        <v>66030</v>
      </c>
      <c r="G39" s="4">
        <v>0</v>
      </c>
      <c r="H39" s="4">
        <f t="shared" si="2"/>
        <v>66030</v>
      </c>
      <c r="I39" s="227">
        <f t="shared" si="3"/>
        <v>100</v>
      </c>
    </row>
    <row r="40" spans="1:9" s="35" customFormat="1" ht="13.5" customHeight="1" x14ac:dyDescent="0.2">
      <c r="A40" s="78"/>
      <c r="B40" s="78"/>
      <c r="C40" s="78"/>
      <c r="D40" s="79">
        <v>3293</v>
      </c>
      <c r="E40" s="79" t="s">
        <v>56</v>
      </c>
      <c r="F40" s="4">
        <v>30530</v>
      </c>
      <c r="G40" s="4">
        <v>-6200</v>
      </c>
      <c r="H40" s="4">
        <f t="shared" si="2"/>
        <v>24330</v>
      </c>
      <c r="I40" s="227">
        <f t="shared" si="3"/>
        <v>79.692106125122834</v>
      </c>
    </row>
    <row r="41" spans="1:9" s="35" customFormat="1" ht="13.5" customHeight="1" x14ac:dyDescent="0.2">
      <c r="A41" s="78"/>
      <c r="B41" s="78"/>
      <c r="C41" s="78"/>
      <c r="D41" s="79">
        <v>3294</v>
      </c>
      <c r="E41" s="79" t="s">
        <v>125</v>
      </c>
      <c r="F41" s="4">
        <v>5300</v>
      </c>
      <c r="G41" s="4">
        <v>-1650</v>
      </c>
      <c r="H41" s="4">
        <f t="shared" si="2"/>
        <v>3650</v>
      </c>
      <c r="I41" s="227">
        <f t="shared" si="3"/>
        <v>68.867924528301884</v>
      </c>
    </row>
    <row r="42" spans="1:9" s="35" customFormat="1" ht="13.5" customHeight="1" x14ac:dyDescent="0.2">
      <c r="A42" s="78"/>
      <c r="B42" s="78"/>
      <c r="C42" s="78"/>
      <c r="D42" s="79">
        <v>3295</v>
      </c>
      <c r="E42" s="79" t="s">
        <v>88</v>
      </c>
      <c r="F42" s="4">
        <v>19910</v>
      </c>
      <c r="G42" s="4">
        <v>0</v>
      </c>
      <c r="H42" s="4">
        <f t="shared" si="2"/>
        <v>19910</v>
      </c>
      <c r="I42" s="227">
        <f t="shared" si="3"/>
        <v>100</v>
      </c>
    </row>
    <row r="43" spans="1:9" s="35" customFormat="1" ht="13.5" customHeight="1" x14ac:dyDescent="0.2">
      <c r="A43" s="78"/>
      <c r="B43" s="78"/>
      <c r="C43" s="78"/>
      <c r="D43" s="79">
        <v>3296</v>
      </c>
      <c r="E43" s="79" t="s">
        <v>131</v>
      </c>
      <c r="F43" s="4">
        <v>26545</v>
      </c>
      <c r="G43" s="4">
        <v>2874</v>
      </c>
      <c r="H43" s="4">
        <f t="shared" si="2"/>
        <v>29419</v>
      </c>
      <c r="I43" s="227">
        <f t="shared" si="3"/>
        <v>110.82689772085139</v>
      </c>
    </row>
    <row r="44" spans="1:9" s="35" customFormat="1" ht="13.5" customHeight="1" x14ac:dyDescent="0.2">
      <c r="A44" s="78"/>
      <c r="B44" s="78"/>
      <c r="C44" s="78"/>
      <c r="D44" s="79">
        <v>3299</v>
      </c>
      <c r="E44" s="79" t="s">
        <v>54</v>
      </c>
      <c r="F44" s="4">
        <v>126946650</v>
      </c>
      <c r="G44" s="4">
        <v>839605</v>
      </c>
      <c r="H44" s="4">
        <f t="shared" si="2"/>
        <v>127786255</v>
      </c>
      <c r="I44" s="227">
        <f t="shared" si="3"/>
        <v>100.6613841326258</v>
      </c>
    </row>
    <row r="45" spans="1:9" s="35" customFormat="1" ht="13.5" customHeight="1" x14ac:dyDescent="0.2">
      <c r="A45" s="78"/>
      <c r="B45" s="42">
        <v>34</v>
      </c>
      <c r="C45" s="78"/>
      <c r="D45" s="79"/>
      <c r="E45" s="88" t="s">
        <v>15</v>
      </c>
      <c r="F45" s="223">
        <f>F46</f>
        <v>60000</v>
      </c>
      <c r="G45" s="223">
        <f>G46</f>
        <v>-1280</v>
      </c>
      <c r="H45" s="223">
        <f t="shared" si="2"/>
        <v>58720</v>
      </c>
      <c r="I45" s="189">
        <f t="shared" si="3"/>
        <v>97.866666666666674</v>
      </c>
    </row>
    <row r="46" spans="1:9" s="3" customFormat="1" ht="13.5" customHeight="1" x14ac:dyDescent="0.2">
      <c r="A46" s="80"/>
      <c r="B46" s="80"/>
      <c r="C46" s="76">
        <v>343</v>
      </c>
      <c r="D46" s="84"/>
      <c r="E46" s="77" t="s">
        <v>61</v>
      </c>
      <c r="F46" s="223">
        <f>SUM(F47:F49)</f>
        <v>60000</v>
      </c>
      <c r="G46" s="223">
        <f>SUM(G47:G49)</f>
        <v>-1280</v>
      </c>
      <c r="H46" s="223">
        <f t="shared" si="2"/>
        <v>58720</v>
      </c>
      <c r="I46" s="91">
        <f t="shared" si="3"/>
        <v>97.866666666666674</v>
      </c>
    </row>
    <row r="47" spans="1:9" s="35" customFormat="1" ht="13.5" customHeight="1" x14ac:dyDescent="0.2">
      <c r="A47" s="78"/>
      <c r="B47" s="78"/>
      <c r="C47" s="78"/>
      <c r="D47" s="78">
        <v>3431</v>
      </c>
      <c r="E47" s="105" t="s">
        <v>62</v>
      </c>
      <c r="F47" s="4">
        <v>46450</v>
      </c>
      <c r="G47" s="4">
        <v>0</v>
      </c>
      <c r="H47" s="4">
        <f t="shared" si="2"/>
        <v>46450</v>
      </c>
      <c r="I47" s="227">
        <f t="shared" si="3"/>
        <v>100</v>
      </c>
    </row>
    <row r="48" spans="1:9" s="35" customFormat="1" ht="12" customHeight="1" x14ac:dyDescent="0.2">
      <c r="A48" s="78"/>
      <c r="B48" s="78"/>
      <c r="C48" s="78"/>
      <c r="D48" s="240">
        <v>3432</v>
      </c>
      <c r="E48" s="239" t="s">
        <v>98</v>
      </c>
      <c r="F48" s="4">
        <v>270</v>
      </c>
      <c r="G48" s="4">
        <v>0</v>
      </c>
      <c r="H48" s="4">
        <f t="shared" si="2"/>
        <v>270</v>
      </c>
      <c r="I48" s="227">
        <f t="shared" si="3"/>
        <v>100</v>
      </c>
    </row>
    <row r="49" spans="1:12" s="35" customFormat="1" ht="13.5" customHeight="1" x14ac:dyDescent="0.2">
      <c r="A49" s="78"/>
      <c r="B49" s="78"/>
      <c r="C49" s="78"/>
      <c r="D49" s="78">
        <v>3433</v>
      </c>
      <c r="E49" s="105" t="s">
        <v>73</v>
      </c>
      <c r="F49" s="4">
        <v>13280</v>
      </c>
      <c r="G49" s="4">
        <v>-1280</v>
      </c>
      <c r="H49" s="4">
        <f t="shared" si="2"/>
        <v>12000</v>
      </c>
      <c r="I49" s="227">
        <f t="shared" si="3"/>
        <v>90.361445783132538</v>
      </c>
    </row>
    <row r="50" spans="1:12" s="3" customFormat="1" ht="12" customHeight="1" x14ac:dyDescent="0.2">
      <c r="A50" s="80"/>
      <c r="B50" s="75">
        <v>35</v>
      </c>
      <c r="C50" s="80"/>
      <c r="D50" s="83"/>
      <c r="E50" s="103" t="s">
        <v>16</v>
      </c>
      <c r="F50" s="223">
        <f>F51+F53</f>
        <v>67441520</v>
      </c>
      <c r="G50" s="223">
        <f>G51+G53</f>
        <v>-45923519</v>
      </c>
      <c r="H50" s="223">
        <f t="shared" si="2"/>
        <v>21518001</v>
      </c>
      <c r="I50" s="91">
        <f t="shared" si="3"/>
        <v>31.906162553868896</v>
      </c>
    </row>
    <row r="51" spans="1:12" s="3" customFormat="1" ht="13.5" customHeight="1" x14ac:dyDescent="0.2">
      <c r="A51" s="80"/>
      <c r="B51" s="80"/>
      <c r="C51" s="75">
        <v>351</v>
      </c>
      <c r="D51" s="83"/>
      <c r="E51" s="103" t="s">
        <v>0</v>
      </c>
      <c r="F51" s="223">
        <f>F52</f>
        <v>4927424</v>
      </c>
      <c r="G51" s="223">
        <f>G52</f>
        <v>-1084251</v>
      </c>
      <c r="H51" s="223">
        <f t="shared" si="2"/>
        <v>3843173</v>
      </c>
      <c r="I51" s="91">
        <f t="shared" si="3"/>
        <v>77.995581464067229</v>
      </c>
    </row>
    <row r="52" spans="1:12" s="35" customFormat="1" ht="13.5" customHeight="1" x14ac:dyDescent="0.2">
      <c r="A52" s="78"/>
      <c r="B52" s="78"/>
      <c r="C52" s="78"/>
      <c r="D52" s="43" t="s">
        <v>17</v>
      </c>
      <c r="E52" s="104" t="s">
        <v>0</v>
      </c>
      <c r="F52" s="95">
        <v>4927424</v>
      </c>
      <c r="G52" s="95">
        <v>-1084251</v>
      </c>
      <c r="H52" s="95">
        <f t="shared" si="2"/>
        <v>3843173</v>
      </c>
      <c r="I52" s="97">
        <f t="shared" si="3"/>
        <v>77.995581464067229</v>
      </c>
    </row>
    <row r="53" spans="1:12" s="3" customFormat="1" ht="26.25" customHeight="1" x14ac:dyDescent="0.2">
      <c r="A53" s="80"/>
      <c r="B53" s="80"/>
      <c r="C53" s="75">
        <v>352</v>
      </c>
      <c r="D53" s="83"/>
      <c r="E53" s="107" t="s">
        <v>163</v>
      </c>
      <c r="F53" s="223">
        <f>F54+F55+F56</f>
        <v>62514096</v>
      </c>
      <c r="G53" s="223">
        <f>G54+G55+G56</f>
        <v>-44839268</v>
      </c>
      <c r="H53" s="223">
        <f t="shared" si="2"/>
        <v>17674828</v>
      </c>
      <c r="I53" s="91">
        <f t="shared" si="3"/>
        <v>28.273348142153409</v>
      </c>
    </row>
    <row r="54" spans="1:12" s="3" customFormat="1" ht="26.25" customHeight="1" x14ac:dyDescent="0.2">
      <c r="A54" s="80"/>
      <c r="B54" s="80"/>
      <c r="C54" s="75"/>
      <c r="D54" s="79">
        <v>3521</v>
      </c>
      <c r="E54" s="233" t="s">
        <v>216</v>
      </c>
      <c r="F54" s="215">
        <v>26540</v>
      </c>
      <c r="G54" s="215">
        <v>-26540</v>
      </c>
      <c r="H54" s="215">
        <f t="shared" si="2"/>
        <v>0</v>
      </c>
      <c r="I54" s="227">
        <f t="shared" si="3"/>
        <v>0</v>
      </c>
    </row>
    <row r="55" spans="1:12" s="35" customFormat="1" ht="12.75" customHeight="1" x14ac:dyDescent="0.2">
      <c r="A55" s="78"/>
      <c r="B55" s="78"/>
      <c r="C55" s="78"/>
      <c r="D55" s="200">
        <v>3522</v>
      </c>
      <c r="E55" s="241" t="s">
        <v>164</v>
      </c>
      <c r="F55" s="4">
        <v>58939046</v>
      </c>
      <c r="G55" s="228">
        <v>-43452333</v>
      </c>
      <c r="H55" s="4">
        <f t="shared" si="2"/>
        <v>15486713</v>
      </c>
      <c r="I55" s="227">
        <f t="shared" si="3"/>
        <v>26.275812133097642</v>
      </c>
      <c r="J55" s="242"/>
    </row>
    <row r="56" spans="1:12" s="35" customFormat="1" ht="13.5" customHeight="1" x14ac:dyDescent="0.2">
      <c r="A56" s="78"/>
      <c r="B56" s="78"/>
      <c r="C56" s="78"/>
      <c r="D56" s="79">
        <v>3523</v>
      </c>
      <c r="E56" s="104" t="s">
        <v>89</v>
      </c>
      <c r="F56" s="4">
        <v>3548510</v>
      </c>
      <c r="G56" s="4">
        <v>-1360395</v>
      </c>
      <c r="H56" s="4">
        <f t="shared" si="2"/>
        <v>2188115</v>
      </c>
      <c r="I56" s="227">
        <f t="shared" si="3"/>
        <v>61.662923311474394</v>
      </c>
      <c r="K56" s="95"/>
    </row>
    <row r="57" spans="1:12" s="3" customFormat="1" ht="12" customHeight="1" x14ac:dyDescent="0.2">
      <c r="A57" s="80"/>
      <c r="B57" s="75">
        <v>36</v>
      </c>
      <c r="C57" s="80"/>
      <c r="D57" s="85"/>
      <c r="E57" s="108" t="s">
        <v>235</v>
      </c>
      <c r="F57" s="223">
        <f>F58</f>
        <v>70609238</v>
      </c>
      <c r="G57" s="223">
        <f>G58</f>
        <v>-8133735</v>
      </c>
      <c r="H57" s="223">
        <f t="shared" si="2"/>
        <v>62475503</v>
      </c>
      <c r="I57" s="91">
        <f t="shared" si="3"/>
        <v>88.480636202305433</v>
      </c>
    </row>
    <row r="58" spans="1:12" s="3" customFormat="1" ht="12.75" customHeight="1" x14ac:dyDescent="0.2">
      <c r="A58" s="80"/>
      <c r="B58" s="80"/>
      <c r="C58" s="75">
        <v>363</v>
      </c>
      <c r="D58" s="85"/>
      <c r="E58" s="81" t="s">
        <v>90</v>
      </c>
      <c r="F58" s="223">
        <f>F59+F60</f>
        <v>70609238</v>
      </c>
      <c r="G58" s="223">
        <f t="shared" ref="G58" si="15">G59+G60</f>
        <v>-8133735</v>
      </c>
      <c r="H58" s="223">
        <f t="shared" si="2"/>
        <v>62475503</v>
      </c>
      <c r="I58" s="91">
        <f t="shared" si="3"/>
        <v>88.480636202305433</v>
      </c>
    </row>
    <row r="59" spans="1:12" s="35" customFormat="1" ht="14.25" customHeight="1" x14ac:dyDescent="0.2">
      <c r="A59" s="78"/>
      <c r="B59" s="78"/>
      <c r="C59" s="78"/>
      <c r="D59" s="43">
        <v>3631</v>
      </c>
      <c r="E59" s="79" t="s">
        <v>108</v>
      </c>
      <c r="F59" s="4">
        <v>36999243</v>
      </c>
      <c r="G59" s="228">
        <v>692008</v>
      </c>
      <c r="H59" s="4">
        <f t="shared" si="2"/>
        <v>37691251</v>
      </c>
      <c r="I59" s="227">
        <f t="shared" si="3"/>
        <v>101.87033015783594</v>
      </c>
      <c r="K59" s="95"/>
    </row>
    <row r="60" spans="1:12" s="35" customFormat="1" ht="13.5" customHeight="1" x14ac:dyDescent="0.2">
      <c r="A60" s="78"/>
      <c r="B60" s="78"/>
      <c r="C60" s="78"/>
      <c r="D60" s="43" t="s">
        <v>18</v>
      </c>
      <c r="E60" s="43" t="s">
        <v>91</v>
      </c>
      <c r="F60" s="4">
        <v>33609995</v>
      </c>
      <c r="G60" s="4">
        <v>-8825743</v>
      </c>
      <c r="H60" s="4">
        <f t="shared" si="2"/>
        <v>24784252</v>
      </c>
      <c r="I60" s="227">
        <f t="shared" si="3"/>
        <v>73.740719092638969</v>
      </c>
      <c r="L60" s="95"/>
    </row>
    <row r="61" spans="1:12" s="34" customFormat="1" ht="26.25" customHeight="1" x14ac:dyDescent="0.2">
      <c r="A61" s="42"/>
      <c r="B61" s="42">
        <v>37</v>
      </c>
      <c r="C61" s="42"/>
      <c r="D61" s="86"/>
      <c r="E61" s="109" t="s">
        <v>113</v>
      </c>
      <c r="F61" s="223">
        <f>F62</f>
        <v>46450</v>
      </c>
      <c r="G61" s="223">
        <f>G62</f>
        <v>-6270</v>
      </c>
      <c r="H61" s="223">
        <f t="shared" si="2"/>
        <v>40180</v>
      </c>
      <c r="I61" s="91">
        <f t="shared" si="3"/>
        <v>86.501614639397204</v>
      </c>
      <c r="K61" s="95"/>
    </row>
    <row r="62" spans="1:12" s="34" customFormat="1" ht="13.5" customHeight="1" x14ac:dyDescent="0.2">
      <c r="A62" s="42"/>
      <c r="B62" s="42"/>
      <c r="C62" s="42">
        <v>372</v>
      </c>
      <c r="D62" s="86"/>
      <c r="E62" s="88" t="s">
        <v>114</v>
      </c>
      <c r="F62" s="223">
        <f t="shared" ref="F62:G62" si="16">F63</f>
        <v>46450</v>
      </c>
      <c r="G62" s="223">
        <f t="shared" si="16"/>
        <v>-6270</v>
      </c>
      <c r="H62" s="223">
        <f t="shared" si="2"/>
        <v>40180</v>
      </c>
      <c r="I62" s="91">
        <f t="shared" si="3"/>
        <v>86.501614639397204</v>
      </c>
    </row>
    <row r="63" spans="1:12" s="35" customFormat="1" ht="13.5" customHeight="1" x14ac:dyDescent="0.2">
      <c r="A63" s="78"/>
      <c r="B63" s="78"/>
      <c r="C63" s="78"/>
      <c r="D63" s="43">
        <v>3721</v>
      </c>
      <c r="E63" s="79" t="s">
        <v>107</v>
      </c>
      <c r="F63" s="4">
        <v>46450</v>
      </c>
      <c r="G63" s="4">
        <v>-6270</v>
      </c>
      <c r="H63" s="4">
        <f t="shared" si="2"/>
        <v>40180</v>
      </c>
      <c r="I63" s="227">
        <f t="shared" si="3"/>
        <v>86.501614639397204</v>
      </c>
      <c r="L63" s="95"/>
    </row>
    <row r="64" spans="1:12" s="3" customFormat="1" ht="13.5" customHeight="1" x14ac:dyDescent="0.2">
      <c r="A64" s="80"/>
      <c r="B64" s="76">
        <v>38</v>
      </c>
      <c r="C64" s="80"/>
      <c r="D64" s="83"/>
      <c r="E64" s="110" t="s">
        <v>57</v>
      </c>
      <c r="F64" s="223">
        <f>F65+F67+F70</f>
        <v>114595100</v>
      </c>
      <c r="G64" s="223">
        <f>G65+G67+G70</f>
        <v>-18593126</v>
      </c>
      <c r="H64" s="223">
        <f t="shared" si="2"/>
        <v>96001974</v>
      </c>
      <c r="I64" s="91">
        <f t="shared" si="3"/>
        <v>83.774938020910142</v>
      </c>
    </row>
    <row r="65" spans="1:12" s="3" customFormat="1" ht="13.5" customHeight="1" x14ac:dyDescent="0.2">
      <c r="A65" s="80"/>
      <c r="B65" s="80"/>
      <c r="C65" s="76">
        <v>381</v>
      </c>
      <c r="D65" s="83"/>
      <c r="E65" s="110" t="s">
        <v>36</v>
      </c>
      <c r="F65" s="223">
        <f t="shared" ref="F65:G65" si="17">F66</f>
        <v>40704535</v>
      </c>
      <c r="G65" s="223">
        <f t="shared" si="17"/>
        <v>-991934</v>
      </c>
      <c r="H65" s="223">
        <f t="shared" si="2"/>
        <v>39712601</v>
      </c>
      <c r="I65" s="91">
        <f t="shared" si="3"/>
        <v>97.563087257967695</v>
      </c>
    </row>
    <row r="66" spans="1:12" s="35" customFormat="1" ht="13.5" customHeight="1" x14ac:dyDescent="0.2">
      <c r="A66" s="78"/>
      <c r="B66" s="78"/>
      <c r="C66" s="78"/>
      <c r="D66" s="79">
        <v>3811</v>
      </c>
      <c r="E66" s="104" t="s">
        <v>19</v>
      </c>
      <c r="F66" s="4">
        <v>40704535</v>
      </c>
      <c r="G66" s="4">
        <v>-991934</v>
      </c>
      <c r="H66" s="4">
        <f t="shared" si="2"/>
        <v>39712601</v>
      </c>
      <c r="I66" s="227">
        <f t="shared" si="3"/>
        <v>97.563087257967695</v>
      </c>
      <c r="L66" s="95"/>
    </row>
    <row r="67" spans="1:12" s="3" customFormat="1" ht="13.5" customHeight="1" x14ac:dyDescent="0.2">
      <c r="A67" s="80"/>
      <c r="B67" s="80"/>
      <c r="C67" s="76">
        <v>382</v>
      </c>
      <c r="D67" s="87"/>
      <c r="E67" s="110" t="s">
        <v>76</v>
      </c>
      <c r="F67" s="223">
        <f t="shared" ref="F67" si="18">F68+F69</f>
        <v>43907355</v>
      </c>
      <c r="G67" s="223">
        <f t="shared" ref="G67" si="19">G68+G69</f>
        <v>-1121194</v>
      </c>
      <c r="H67" s="223">
        <f t="shared" si="2"/>
        <v>42786161</v>
      </c>
      <c r="I67" s="91">
        <f t="shared" si="3"/>
        <v>97.446455155406198</v>
      </c>
    </row>
    <row r="68" spans="1:12" s="3" customFormat="1" ht="13.5" customHeight="1" x14ac:dyDescent="0.2">
      <c r="A68" s="80"/>
      <c r="B68" s="80"/>
      <c r="C68" s="76"/>
      <c r="D68" s="87">
        <v>3821</v>
      </c>
      <c r="E68" s="213" t="s">
        <v>215</v>
      </c>
      <c r="F68" s="215">
        <v>254830</v>
      </c>
      <c r="G68" s="215">
        <v>46521</v>
      </c>
      <c r="H68" s="215">
        <f t="shared" si="2"/>
        <v>301351</v>
      </c>
      <c r="I68" s="227">
        <f t="shared" si="3"/>
        <v>118.25569987835027</v>
      </c>
    </row>
    <row r="69" spans="1:12" s="35" customFormat="1" ht="13.5" customHeight="1" x14ac:dyDescent="0.2">
      <c r="A69" s="78"/>
      <c r="B69" s="78"/>
      <c r="C69" s="78"/>
      <c r="D69" s="79">
        <v>3822</v>
      </c>
      <c r="E69" s="104" t="s">
        <v>75</v>
      </c>
      <c r="F69" s="4">
        <v>43652525</v>
      </c>
      <c r="G69" s="4">
        <v>-1167715</v>
      </c>
      <c r="H69" s="4">
        <f t="shared" si="2"/>
        <v>42484810</v>
      </c>
      <c r="I69" s="227">
        <f t="shared" si="3"/>
        <v>97.324977192041004</v>
      </c>
      <c r="L69" s="95"/>
    </row>
    <row r="70" spans="1:12" s="34" customFormat="1" ht="13.5" customHeight="1" x14ac:dyDescent="0.2">
      <c r="A70" s="42"/>
      <c r="B70" s="42"/>
      <c r="C70" s="42">
        <v>386</v>
      </c>
      <c r="D70" s="88"/>
      <c r="E70" s="111" t="s">
        <v>92</v>
      </c>
      <c r="F70" s="223">
        <f>F71+F72</f>
        <v>29983210</v>
      </c>
      <c r="G70" s="223">
        <f>G71+G72</f>
        <v>-16479998</v>
      </c>
      <c r="H70" s="223">
        <f t="shared" ref="H70:H84" si="20">F70+G70</f>
        <v>13503212</v>
      </c>
      <c r="I70" s="91">
        <f t="shared" ref="I70:I84" si="21">H70/F70*100</f>
        <v>45.035911765284638</v>
      </c>
    </row>
    <row r="71" spans="1:12" s="35" customFormat="1" ht="25.5" customHeight="1" x14ac:dyDescent="0.2">
      <c r="A71" s="78"/>
      <c r="B71" s="78"/>
      <c r="C71" s="78"/>
      <c r="D71" s="79">
        <v>3861</v>
      </c>
      <c r="E71" s="101" t="s">
        <v>94</v>
      </c>
      <c r="F71" s="4">
        <v>28753980</v>
      </c>
      <c r="G71" s="4">
        <v>-16056768</v>
      </c>
      <c r="H71" s="4">
        <f t="shared" si="20"/>
        <v>12697212</v>
      </c>
      <c r="I71" s="227">
        <f t="shared" si="21"/>
        <v>44.158102634835245</v>
      </c>
    </row>
    <row r="72" spans="1:12" s="35" customFormat="1" ht="25.5" customHeight="1" x14ac:dyDescent="0.2">
      <c r="A72" s="78"/>
      <c r="B72" s="78"/>
      <c r="C72" s="78"/>
      <c r="D72" s="79">
        <v>3862</v>
      </c>
      <c r="E72" s="101" t="s">
        <v>154</v>
      </c>
      <c r="F72" s="4">
        <v>1229230</v>
      </c>
      <c r="G72" s="4">
        <v>-423230</v>
      </c>
      <c r="H72" s="4">
        <f t="shared" si="20"/>
        <v>806000</v>
      </c>
      <c r="I72" s="227">
        <f t="shared" si="21"/>
        <v>65.56950285951369</v>
      </c>
    </row>
    <row r="73" spans="1:12" s="3" customFormat="1" ht="20.25" customHeight="1" x14ac:dyDescent="0.2">
      <c r="A73" s="58">
        <v>4</v>
      </c>
      <c r="B73" s="59"/>
      <c r="C73" s="59"/>
      <c r="D73" s="125"/>
      <c r="E73" s="126" t="s">
        <v>58</v>
      </c>
      <c r="F73" s="223">
        <f>F74</f>
        <v>1609925</v>
      </c>
      <c r="G73" s="223">
        <f>G74</f>
        <v>-840989</v>
      </c>
      <c r="H73" s="223">
        <f t="shared" si="20"/>
        <v>768936</v>
      </c>
      <c r="I73" s="91">
        <f t="shared" si="21"/>
        <v>47.762224948367162</v>
      </c>
    </row>
    <row r="74" spans="1:12" s="3" customFormat="1" x14ac:dyDescent="0.2">
      <c r="A74" s="80"/>
      <c r="B74" s="75">
        <v>42</v>
      </c>
      <c r="C74" s="80"/>
      <c r="D74" s="83"/>
      <c r="E74" s="102" t="s">
        <v>20</v>
      </c>
      <c r="F74" s="223">
        <f>F75+F81+F83</f>
        <v>1609925</v>
      </c>
      <c r="G74" s="223">
        <f>G75+G81+G83</f>
        <v>-840989</v>
      </c>
      <c r="H74" s="223">
        <f t="shared" si="20"/>
        <v>768936</v>
      </c>
      <c r="I74" s="91">
        <f t="shared" si="21"/>
        <v>47.762224948367162</v>
      </c>
    </row>
    <row r="75" spans="1:12" s="3" customFormat="1" x14ac:dyDescent="0.2">
      <c r="A75" s="80"/>
      <c r="B75" s="80"/>
      <c r="C75" s="75">
        <v>422</v>
      </c>
      <c r="D75" s="83"/>
      <c r="E75" s="103" t="s">
        <v>25</v>
      </c>
      <c r="F75" s="223">
        <f>SUM(F76:F80)</f>
        <v>548145</v>
      </c>
      <c r="G75" s="223">
        <f>SUM(G76:G80)</f>
        <v>21791</v>
      </c>
      <c r="H75" s="223">
        <f t="shared" si="20"/>
        <v>569936</v>
      </c>
      <c r="I75" s="91">
        <f t="shared" si="21"/>
        <v>103.97540796687008</v>
      </c>
    </row>
    <row r="76" spans="1:12" s="35" customFormat="1" x14ac:dyDescent="0.2">
      <c r="A76" s="78"/>
      <c r="B76" s="78"/>
      <c r="C76" s="78"/>
      <c r="D76" s="89" t="s">
        <v>21</v>
      </c>
      <c r="E76" s="112" t="s">
        <v>22</v>
      </c>
      <c r="F76" s="4">
        <v>480260</v>
      </c>
      <c r="G76" s="4">
        <v>33880</v>
      </c>
      <c r="H76" s="4">
        <f t="shared" si="20"/>
        <v>514140</v>
      </c>
      <c r="I76" s="227">
        <f t="shared" si="21"/>
        <v>107.05451213925789</v>
      </c>
    </row>
    <row r="77" spans="1:12" s="35" customFormat="1" x14ac:dyDescent="0.2">
      <c r="A77" s="78"/>
      <c r="B77" s="78"/>
      <c r="C77" s="78"/>
      <c r="D77" s="43" t="s">
        <v>23</v>
      </c>
      <c r="E77" s="43" t="s">
        <v>24</v>
      </c>
      <c r="F77" s="4">
        <v>35170</v>
      </c>
      <c r="G77" s="4">
        <v>-17670</v>
      </c>
      <c r="H77" s="4">
        <f t="shared" si="20"/>
        <v>17500</v>
      </c>
      <c r="I77" s="227">
        <f t="shared" si="21"/>
        <v>49.758316747227752</v>
      </c>
    </row>
    <row r="78" spans="1:12" s="35" customFormat="1" x14ac:dyDescent="0.2">
      <c r="A78" s="78"/>
      <c r="B78" s="78"/>
      <c r="C78" s="78"/>
      <c r="D78" s="43">
        <v>4223</v>
      </c>
      <c r="E78" s="43" t="s">
        <v>176</v>
      </c>
      <c r="F78" s="4">
        <v>660</v>
      </c>
      <c r="G78" s="4">
        <v>1340</v>
      </c>
      <c r="H78" s="4">
        <f t="shared" si="20"/>
        <v>2000</v>
      </c>
      <c r="I78" s="227">
        <f t="shared" si="21"/>
        <v>303.030303030303</v>
      </c>
    </row>
    <row r="79" spans="1:12" s="35" customFormat="1" x14ac:dyDescent="0.2">
      <c r="A79" s="78"/>
      <c r="B79" s="78"/>
      <c r="C79" s="78"/>
      <c r="D79" s="43">
        <v>4225</v>
      </c>
      <c r="E79" s="79" t="s">
        <v>102</v>
      </c>
      <c r="F79" s="4">
        <v>660</v>
      </c>
      <c r="G79" s="4">
        <v>12681</v>
      </c>
      <c r="H79" s="4">
        <f t="shared" si="20"/>
        <v>13341</v>
      </c>
      <c r="I79" s="227" t="s">
        <v>117</v>
      </c>
    </row>
    <row r="80" spans="1:12" s="35" customFormat="1" x14ac:dyDescent="0.2">
      <c r="A80" s="78"/>
      <c r="B80" s="78"/>
      <c r="C80" s="78"/>
      <c r="D80" s="43">
        <v>4227</v>
      </c>
      <c r="E80" s="79" t="s">
        <v>103</v>
      </c>
      <c r="F80" s="4">
        <v>31395</v>
      </c>
      <c r="G80" s="4">
        <v>-8440</v>
      </c>
      <c r="H80" s="4">
        <f t="shared" si="20"/>
        <v>22955</v>
      </c>
      <c r="I80" s="227">
        <f t="shared" si="21"/>
        <v>73.116738334129636</v>
      </c>
    </row>
    <row r="81" spans="1:9" s="35" customFormat="1" x14ac:dyDescent="0.2">
      <c r="A81" s="78"/>
      <c r="B81" s="78"/>
      <c r="C81" s="42">
        <v>423</v>
      </c>
      <c r="D81" s="43"/>
      <c r="E81" s="136" t="s">
        <v>241</v>
      </c>
      <c r="F81" s="231">
        <f>F82</f>
        <v>0</v>
      </c>
      <c r="G81" s="231">
        <f>G82</f>
        <v>0</v>
      </c>
      <c r="H81" s="231">
        <f t="shared" si="20"/>
        <v>0</v>
      </c>
      <c r="I81" s="219" t="s">
        <v>117</v>
      </c>
    </row>
    <row r="82" spans="1:9" s="35" customFormat="1" x14ac:dyDescent="0.2">
      <c r="A82" s="78"/>
      <c r="B82" s="78"/>
      <c r="C82" s="78"/>
      <c r="D82" s="43">
        <v>4231</v>
      </c>
      <c r="E82" s="146" t="s">
        <v>242</v>
      </c>
      <c r="F82" s="220">
        <v>0</v>
      </c>
      <c r="G82" s="220">
        <v>0</v>
      </c>
      <c r="H82" s="220">
        <f t="shared" si="20"/>
        <v>0</v>
      </c>
      <c r="I82" s="221" t="s">
        <v>117</v>
      </c>
    </row>
    <row r="83" spans="1:9" s="3" customFormat="1" x14ac:dyDescent="0.2">
      <c r="A83" s="80"/>
      <c r="B83" s="80"/>
      <c r="C83" s="75">
        <v>426</v>
      </c>
      <c r="D83" s="85"/>
      <c r="E83" s="113" t="s">
        <v>26</v>
      </c>
      <c r="F83" s="223">
        <f t="shared" ref="F83:G83" si="22">F84</f>
        <v>1061780</v>
      </c>
      <c r="G83" s="223">
        <f t="shared" si="22"/>
        <v>-862780</v>
      </c>
      <c r="H83" s="223">
        <f t="shared" si="20"/>
        <v>199000</v>
      </c>
      <c r="I83" s="189">
        <f t="shared" si="21"/>
        <v>18.742112301983465</v>
      </c>
    </row>
    <row r="84" spans="1:9" s="35" customFormat="1" x14ac:dyDescent="0.2">
      <c r="A84" s="78"/>
      <c r="B84" s="78"/>
      <c r="C84" s="78"/>
      <c r="D84" s="43" t="s">
        <v>59</v>
      </c>
      <c r="E84" s="104" t="s">
        <v>1</v>
      </c>
      <c r="F84" s="4">
        <v>1061780</v>
      </c>
      <c r="G84" s="4">
        <v>-862780</v>
      </c>
      <c r="H84" s="4">
        <f t="shared" si="20"/>
        <v>199000</v>
      </c>
      <c r="I84" s="227">
        <f t="shared" si="21"/>
        <v>18.742112301983465</v>
      </c>
    </row>
    <row r="85" spans="1:9" s="3" customFormat="1" x14ac:dyDescent="0.2">
      <c r="A85" s="80"/>
      <c r="B85" s="80"/>
      <c r="C85" s="80"/>
      <c r="D85" s="80"/>
      <c r="E85" s="34"/>
      <c r="F85" s="230"/>
      <c r="G85" s="230"/>
      <c r="H85" s="230"/>
    </row>
    <row r="86" spans="1:9" s="3" customFormat="1" x14ac:dyDescent="0.2">
      <c r="A86" s="80"/>
      <c r="B86" s="80"/>
      <c r="C86" s="80"/>
      <c r="D86" s="80"/>
      <c r="F86" s="230"/>
      <c r="G86" s="230"/>
      <c r="H86" s="230"/>
    </row>
    <row r="87" spans="1:9" s="3" customFormat="1" x14ac:dyDescent="0.2">
      <c r="A87" s="80"/>
      <c r="B87" s="80"/>
      <c r="C87" s="80"/>
      <c r="D87" s="80"/>
      <c r="F87" s="230"/>
      <c r="G87" s="230"/>
      <c r="H87" s="230"/>
    </row>
    <row r="88" spans="1:9" s="3" customFormat="1" x14ac:dyDescent="0.2">
      <c r="A88" s="80"/>
      <c r="B88" s="80"/>
      <c r="C88" s="80"/>
      <c r="D88" s="80"/>
      <c r="F88" s="230"/>
      <c r="G88" s="230"/>
      <c r="H88" s="230"/>
    </row>
    <row r="89" spans="1:9" s="3" customFormat="1" x14ac:dyDescent="0.2">
      <c r="A89" s="80"/>
      <c r="B89" s="80"/>
      <c r="C89" s="80"/>
      <c r="D89" s="80"/>
      <c r="F89" s="230"/>
      <c r="G89" s="230"/>
      <c r="H89" s="230"/>
    </row>
    <row r="90" spans="1:9" s="3" customFormat="1" x14ac:dyDescent="0.2">
      <c r="A90" s="80"/>
      <c r="B90" s="80"/>
      <c r="C90" s="80"/>
      <c r="D90" s="80"/>
      <c r="F90" s="230"/>
      <c r="G90" s="230"/>
      <c r="H90" s="230"/>
    </row>
    <row r="91" spans="1:9" s="3" customFormat="1" x14ac:dyDescent="0.2">
      <c r="A91" s="80"/>
      <c r="B91" s="80"/>
      <c r="C91" s="80"/>
      <c r="D91" s="80"/>
      <c r="F91" s="230"/>
      <c r="G91" s="230"/>
      <c r="H91" s="230"/>
    </row>
    <row r="92" spans="1:9" s="3" customFormat="1" x14ac:dyDescent="0.2">
      <c r="A92" s="80"/>
      <c r="B92" s="80"/>
      <c r="C92" s="80"/>
      <c r="D92" s="80"/>
      <c r="F92" s="230"/>
      <c r="G92" s="230"/>
      <c r="H92" s="230"/>
    </row>
    <row r="93" spans="1:9" s="3" customFormat="1" x14ac:dyDescent="0.2">
      <c r="A93" s="80"/>
      <c r="B93" s="80"/>
      <c r="C93" s="80"/>
      <c r="D93" s="80"/>
      <c r="F93" s="230"/>
      <c r="G93" s="230"/>
      <c r="H93" s="230"/>
    </row>
    <row r="94" spans="1:9" s="3" customFormat="1" x14ac:dyDescent="0.2">
      <c r="A94" s="80"/>
      <c r="B94" s="80"/>
      <c r="C94" s="80"/>
      <c r="D94" s="80"/>
      <c r="F94" s="230"/>
      <c r="G94" s="230"/>
      <c r="H94" s="230"/>
    </row>
    <row r="95" spans="1:9" s="3" customFormat="1" x14ac:dyDescent="0.2">
      <c r="A95" s="80"/>
      <c r="B95" s="80"/>
      <c r="C95" s="80"/>
      <c r="D95" s="80"/>
      <c r="F95" s="230"/>
      <c r="G95" s="230"/>
      <c r="H95" s="230"/>
    </row>
    <row r="96" spans="1:9" s="3" customFormat="1" x14ac:dyDescent="0.2">
      <c r="A96" s="80"/>
      <c r="B96" s="80"/>
      <c r="C96" s="80"/>
      <c r="D96" s="80"/>
      <c r="F96" s="230"/>
      <c r="G96" s="230"/>
      <c r="H96" s="230"/>
    </row>
    <row r="97" spans="1:8" s="3" customFormat="1" x14ac:dyDescent="0.2">
      <c r="A97" s="80"/>
      <c r="B97" s="80"/>
      <c r="C97" s="80"/>
      <c r="D97" s="80"/>
      <c r="F97" s="230"/>
      <c r="G97" s="230"/>
      <c r="H97" s="230"/>
    </row>
    <row r="98" spans="1:8" s="3" customFormat="1" x14ac:dyDescent="0.2">
      <c r="A98" s="80"/>
      <c r="B98" s="80"/>
      <c r="C98" s="80"/>
      <c r="D98" s="80"/>
      <c r="F98" s="230"/>
      <c r="G98" s="230"/>
      <c r="H98" s="230"/>
    </row>
    <row r="99" spans="1:8" s="3" customFormat="1" x14ac:dyDescent="0.2">
      <c r="A99" s="80"/>
      <c r="B99" s="80"/>
      <c r="C99" s="80"/>
      <c r="D99" s="80"/>
      <c r="F99" s="230"/>
      <c r="G99" s="230"/>
      <c r="H99" s="230"/>
    </row>
    <row r="100" spans="1:8" s="3" customFormat="1" x14ac:dyDescent="0.2">
      <c r="A100" s="80"/>
      <c r="B100" s="80"/>
      <c r="C100" s="80"/>
      <c r="D100" s="80"/>
      <c r="F100" s="230"/>
      <c r="G100" s="230"/>
      <c r="H100" s="230"/>
    </row>
    <row r="101" spans="1:8" s="3" customFormat="1" x14ac:dyDescent="0.2">
      <c r="A101" s="80"/>
      <c r="B101" s="80"/>
      <c r="C101" s="80"/>
      <c r="D101" s="80"/>
      <c r="F101" s="230"/>
      <c r="G101" s="230"/>
      <c r="H101" s="230"/>
    </row>
    <row r="102" spans="1:8" s="3" customFormat="1" x14ac:dyDescent="0.2">
      <c r="A102" s="80"/>
      <c r="B102" s="80"/>
      <c r="C102" s="80"/>
      <c r="D102" s="80"/>
      <c r="F102" s="230"/>
      <c r="G102" s="230"/>
      <c r="H102" s="230"/>
    </row>
    <row r="103" spans="1:8" s="3" customFormat="1" x14ac:dyDescent="0.2">
      <c r="A103" s="80"/>
      <c r="B103" s="80"/>
      <c r="C103" s="80"/>
      <c r="D103" s="80"/>
      <c r="F103" s="230"/>
      <c r="G103" s="230"/>
      <c r="H103" s="230"/>
    </row>
    <row r="104" spans="1:8" s="3" customFormat="1" x14ac:dyDescent="0.2">
      <c r="A104" s="80"/>
      <c r="B104" s="80"/>
      <c r="C104" s="80"/>
      <c r="D104" s="80"/>
      <c r="F104" s="230"/>
      <c r="G104" s="230"/>
      <c r="H104" s="230"/>
    </row>
    <row r="105" spans="1:8" s="3" customFormat="1" x14ac:dyDescent="0.2">
      <c r="A105" s="80"/>
      <c r="B105" s="80"/>
      <c r="C105" s="80"/>
      <c r="D105" s="80"/>
      <c r="F105" s="230"/>
      <c r="G105" s="230"/>
      <c r="H105" s="230"/>
    </row>
    <row r="106" spans="1:8" s="3" customFormat="1" x14ac:dyDescent="0.2">
      <c r="A106" s="80"/>
      <c r="B106" s="80"/>
      <c r="C106" s="80"/>
      <c r="D106" s="80"/>
      <c r="F106" s="230"/>
      <c r="G106" s="230"/>
      <c r="H106" s="230"/>
    </row>
    <row r="107" spans="1:8" s="3" customFormat="1" x14ac:dyDescent="0.2">
      <c r="A107" s="80"/>
      <c r="B107" s="80"/>
      <c r="C107" s="80"/>
      <c r="D107" s="80"/>
      <c r="F107" s="230"/>
      <c r="G107" s="230"/>
      <c r="H107" s="230"/>
    </row>
    <row r="108" spans="1:8" s="3" customFormat="1" x14ac:dyDescent="0.2">
      <c r="A108" s="80"/>
      <c r="B108" s="80"/>
      <c r="C108" s="80"/>
      <c r="D108" s="80"/>
      <c r="F108" s="230"/>
      <c r="G108" s="230"/>
      <c r="H108" s="230"/>
    </row>
    <row r="109" spans="1:8" s="3" customFormat="1" x14ac:dyDescent="0.2">
      <c r="A109" s="80"/>
      <c r="B109" s="80"/>
      <c r="C109" s="80"/>
      <c r="D109" s="80"/>
      <c r="F109" s="230"/>
      <c r="G109" s="230"/>
      <c r="H109" s="230"/>
    </row>
    <row r="110" spans="1:8" s="3" customFormat="1" x14ac:dyDescent="0.2">
      <c r="A110" s="80"/>
      <c r="B110" s="80"/>
      <c r="C110" s="80"/>
      <c r="D110" s="80"/>
      <c r="F110" s="230"/>
      <c r="G110" s="230"/>
      <c r="H110" s="230"/>
    </row>
    <row r="111" spans="1:8" s="3" customFormat="1" x14ac:dyDescent="0.2">
      <c r="A111" s="80"/>
      <c r="B111" s="80"/>
      <c r="C111" s="80"/>
      <c r="D111" s="80"/>
      <c r="F111" s="230"/>
      <c r="G111" s="230"/>
      <c r="H111" s="230"/>
    </row>
    <row r="112" spans="1:8" s="3" customFormat="1" x14ac:dyDescent="0.2">
      <c r="A112" s="80"/>
      <c r="B112" s="80"/>
      <c r="C112" s="80"/>
      <c r="D112" s="80"/>
      <c r="F112" s="230"/>
      <c r="G112" s="230"/>
      <c r="H112" s="230"/>
    </row>
    <row r="113" spans="1:8" s="3" customFormat="1" x14ac:dyDescent="0.2">
      <c r="A113" s="80"/>
      <c r="B113" s="80"/>
      <c r="C113" s="80"/>
      <c r="D113" s="80"/>
      <c r="F113" s="230"/>
      <c r="G113" s="230"/>
      <c r="H113" s="230"/>
    </row>
    <row r="114" spans="1:8" s="3" customFormat="1" x14ac:dyDescent="0.2">
      <c r="A114" s="80"/>
      <c r="B114" s="80"/>
      <c r="C114" s="80"/>
      <c r="D114" s="80"/>
      <c r="F114" s="230"/>
      <c r="G114" s="230"/>
      <c r="H114" s="230"/>
    </row>
    <row r="115" spans="1:8" s="3" customFormat="1" x14ac:dyDescent="0.2">
      <c r="A115" s="80"/>
      <c r="B115" s="80"/>
      <c r="C115" s="80"/>
      <c r="D115" s="80"/>
      <c r="F115" s="230"/>
      <c r="G115" s="230"/>
      <c r="H115" s="230"/>
    </row>
    <row r="116" spans="1:8" s="3" customFormat="1" x14ac:dyDescent="0.2">
      <c r="A116" s="80"/>
      <c r="B116" s="80"/>
      <c r="C116" s="80"/>
      <c r="D116" s="80"/>
      <c r="F116" s="230"/>
      <c r="G116" s="230"/>
      <c r="H116" s="230"/>
    </row>
    <row r="117" spans="1:8" s="3" customFormat="1" x14ac:dyDescent="0.2">
      <c r="A117" s="80"/>
      <c r="B117" s="80"/>
      <c r="C117" s="80"/>
      <c r="D117" s="80"/>
      <c r="F117" s="230"/>
      <c r="G117" s="230"/>
      <c r="H117" s="230"/>
    </row>
    <row r="118" spans="1:8" s="3" customFormat="1" x14ac:dyDescent="0.2">
      <c r="A118" s="80"/>
      <c r="B118" s="80"/>
      <c r="C118" s="80"/>
      <c r="D118" s="80"/>
      <c r="F118" s="230"/>
      <c r="G118" s="230"/>
      <c r="H118" s="230"/>
    </row>
    <row r="119" spans="1:8" s="3" customFormat="1" x14ac:dyDescent="0.2">
      <c r="A119" s="80"/>
      <c r="B119" s="80"/>
      <c r="C119" s="80"/>
      <c r="D119" s="80"/>
      <c r="F119" s="230"/>
      <c r="G119" s="230"/>
      <c r="H119" s="230"/>
    </row>
    <row r="120" spans="1:8" s="3" customFormat="1" x14ac:dyDescent="0.2">
      <c r="A120" s="80"/>
      <c r="B120" s="80"/>
      <c r="C120" s="80"/>
      <c r="D120" s="80"/>
      <c r="F120" s="230"/>
      <c r="G120" s="230"/>
      <c r="H120" s="230"/>
    </row>
    <row r="121" spans="1:8" s="3" customFormat="1" x14ac:dyDescent="0.2">
      <c r="A121" s="80"/>
      <c r="B121" s="80"/>
      <c r="C121" s="80"/>
      <c r="D121" s="80"/>
      <c r="F121" s="230"/>
      <c r="G121" s="230"/>
      <c r="H121" s="230"/>
    </row>
    <row r="122" spans="1:8" s="3" customFormat="1" x14ac:dyDescent="0.2">
      <c r="A122" s="80"/>
      <c r="B122" s="80"/>
      <c r="C122" s="80"/>
      <c r="D122" s="80"/>
      <c r="F122" s="230"/>
      <c r="G122" s="230"/>
      <c r="H122" s="230"/>
    </row>
    <row r="123" spans="1:8" s="3" customFormat="1" x14ac:dyDescent="0.2">
      <c r="A123" s="80"/>
      <c r="B123" s="80"/>
      <c r="C123" s="80"/>
      <c r="D123" s="80"/>
      <c r="F123" s="230"/>
      <c r="G123" s="230"/>
      <c r="H123" s="230"/>
    </row>
    <row r="124" spans="1:8" s="3" customFormat="1" x14ac:dyDescent="0.2">
      <c r="A124" s="80"/>
      <c r="B124" s="80"/>
      <c r="C124" s="80"/>
      <c r="D124" s="80"/>
      <c r="F124" s="230"/>
      <c r="G124" s="230"/>
      <c r="H124" s="230"/>
    </row>
    <row r="125" spans="1:8" s="3" customFormat="1" x14ac:dyDescent="0.2">
      <c r="A125" s="80"/>
      <c r="B125" s="80"/>
      <c r="C125" s="80"/>
      <c r="D125" s="80"/>
      <c r="F125" s="230"/>
      <c r="G125" s="230"/>
      <c r="H125" s="230"/>
    </row>
    <row r="126" spans="1:8" s="3" customFormat="1" x14ac:dyDescent="0.2">
      <c r="A126" s="80"/>
      <c r="B126" s="80"/>
      <c r="C126" s="80"/>
      <c r="D126" s="80"/>
      <c r="F126" s="230"/>
      <c r="G126" s="230"/>
      <c r="H126" s="230"/>
    </row>
    <row r="127" spans="1:8" s="3" customFormat="1" x14ac:dyDescent="0.2">
      <c r="A127" s="80"/>
      <c r="B127" s="80"/>
      <c r="C127" s="80"/>
      <c r="D127" s="80"/>
      <c r="F127" s="230"/>
      <c r="G127" s="230"/>
      <c r="H127" s="230"/>
    </row>
    <row r="128" spans="1:8" s="3" customFormat="1" x14ac:dyDescent="0.2">
      <c r="A128" s="80"/>
      <c r="B128" s="80"/>
      <c r="C128" s="80"/>
      <c r="D128" s="80"/>
      <c r="F128" s="230"/>
      <c r="G128" s="230"/>
      <c r="H128" s="230"/>
    </row>
    <row r="129" spans="1:8" s="3" customFormat="1" x14ac:dyDescent="0.2">
      <c r="A129" s="80"/>
      <c r="B129" s="80"/>
      <c r="C129" s="80"/>
      <c r="D129" s="80"/>
      <c r="F129" s="230"/>
      <c r="G129" s="230"/>
      <c r="H129" s="230"/>
    </row>
    <row r="130" spans="1:8" s="3" customFormat="1" x14ac:dyDescent="0.2">
      <c r="A130" s="80"/>
      <c r="B130" s="80"/>
      <c r="C130" s="80"/>
      <c r="D130" s="80"/>
      <c r="F130" s="230"/>
      <c r="G130" s="230"/>
      <c r="H130" s="230"/>
    </row>
    <row r="131" spans="1:8" s="3" customFormat="1" x14ac:dyDescent="0.2">
      <c r="A131" s="80"/>
      <c r="B131" s="80"/>
      <c r="C131" s="80"/>
      <c r="D131" s="80"/>
      <c r="F131" s="230"/>
      <c r="G131" s="230"/>
      <c r="H131" s="230"/>
    </row>
    <row r="132" spans="1:8" s="3" customFormat="1" x14ac:dyDescent="0.2">
      <c r="A132" s="80"/>
      <c r="B132" s="80"/>
      <c r="C132" s="80"/>
      <c r="D132" s="80"/>
      <c r="F132" s="230"/>
      <c r="G132" s="230"/>
      <c r="H132" s="230"/>
    </row>
    <row r="133" spans="1:8" s="3" customFormat="1" x14ac:dyDescent="0.2">
      <c r="A133" s="80"/>
      <c r="B133" s="80"/>
      <c r="C133" s="80"/>
      <c r="D133" s="80"/>
      <c r="F133" s="230"/>
      <c r="G133" s="230"/>
      <c r="H133" s="230"/>
    </row>
    <row r="134" spans="1:8" s="3" customFormat="1" x14ac:dyDescent="0.2">
      <c r="A134" s="80"/>
      <c r="B134" s="80"/>
      <c r="C134" s="80"/>
      <c r="D134" s="80"/>
      <c r="F134" s="230"/>
      <c r="G134" s="230"/>
      <c r="H134" s="230"/>
    </row>
    <row r="135" spans="1:8" s="3" customFormat="1" x14ac:dyDescent="0.2">
      <c r="A135" s="80"/>
      <c r="B135" s="80"/>
      <c r="C135" s="80"/>
      <c r="D135" s="80"/>
      <c r="F135" s="230"/>
      <c r="G135" s="230"/>
      <c r="H135" s="230"/>
    </row>
    <row r="136" spans="1:8" s="3" customFormat="1" x14ac:dyDescent="0.2">
      <c r="A136" s="80"/>
      <c r="B136" s="80"/>
      <c r="C136" s="80"/>
      <c r="D136" s="80"/>
      <c r="F136" s="230"/>
      <c r="G136" s="230"/>
      <c r="H136" s="230"/>
    </row>
    <row r="137" spans="1:8" s="3" customFormat="1" x14ac:dyDescent="0.2">
      <c r="A137" s="80"/>
      <c r="B137" s="80"/>
      <c r="C137" s="80"/>
      <c r="D137" s="80"/>
      <c r="F137" s="230"/>
      <c r="G137" s="230"/>
      <c r="H137" s="230"/>
    </row>
    <row r="138" spans="1:8" s="3" customFormat="1" x14ac:dyDescent="0.2">
      <c r="A138" s="80"/>
      <c r="B138" s="80"/>
      <c r="C138" s="80"/>
      <c r="D138" s="80"/>
      <c r="F138" s="230"/>
      <c r="G138" s="230"/>
      <c r="H138" s="230"/>
    </row>
    <row r="139" spans="1:8" s="3" customFormat="1" x14ac:dyDescent="0.2">
      <c r="A139" s="80"/>
      <c r="B139" s="80"/>
      <c r="C139" s="80"/>
      <c r="D139" s="80"/>
      <c r="F139" s="230"/>
      <c r="G139" s="230"/>
      <c r="H139" s="230"/>
    </row>
    <row r="140" spans="1:8" s="3" customFormat="1" x14ac:dyDescent="0.2">
      <c r="A140" s="80"/>
      <c r="B140" s="80"/>
      <c r="C140" s="80"/>
      <c r="D140" s="80"/>
      <c r="F140" s="230"/>
      <c r="G140" s="230"/>
      <c r="H140" s="230"/>
    </row>
    <row r="141" spans="1:8" s="3" customFormat="1" x14ac:dyDescent="0.2">
      <c r="A141" s="80"/>
      <c r="B141" s="80"/>
      <c r="C141" s="80"/>
      <c r="D141" s="80"/>
      <c r="F141" s="230"/>
      <c r="G141" s="230"/>
      <c r="H141" s="230"/>
    </row>
    <row r="142" spans="1:8" s="3" customFormat="1" x14ac:dyDescent="0.2">
      <c r="A142" s="80"/>
      <c r="B142" s="80"/>
      <c r="C142" s="80"/>
      <c r="D142" s="80"/>
      <c r="F142" s="230"/>
      <c r="G142" s="230"/>
      <c r="H142" s="230"/>
    </row>
    <row r="143" spans="1:8" s="3" customFormat="1" x14ac:dyDescent="0.2">
      <c r="A143" s="80"/>
      <c r="B143" s="80"/>
      <c r="C143" s="80"/>
      <c r="D143" s="80"/>
      <c r="F143" s="230"/>
      <c r="G143" s="230"/>
      <c r="H143" s="230"/>
    </row>
    <row r="144" spans="1:8" s="3" customFormat="1" x14ac:dyDescent="0.2">
      <c r="A144" s="80"/>
      <c r="B144" s="80"/>
      <c r="C144" s="80"/>
      <c r="D144" s="80"/>
      <c r="F144" s="230"/>
      <c r="G144" s="230"/>
      <c r="H144" s="230"/>
    </row>
    <row r="145" spans="1:8" s="3" customFormat="1" x14ac:dyDescent="0.2">
      <c r="A145" s="80"/>
      <c r="B145" s="80"/>
      <c r="C145" s="80"/>
      <c r="D145" s="80"/>
      <c r="F145" s="230"/>
      <c r="G145" s="230"/>
      <c r="H145" s="230"/>
    </row>
    <row r="146" spans="1:8" s="3" customFormat="1" x14ac:dyDescent="0.2">
      <c r="A146" s="80"/>
      <c r="B146" s="80"/>
      <c r="C146" s="80"/>
      <c r="D146" s="80"/>
      <c r="F146" s="230"/>
      <c r="G146" s="230"/>
      <c r="H146" s="230"/>
    </row>
    <row r="147" spans="1:8" s="3" customFormat="1" x14ac:dyDescent="0.2">
      <c r="A147" s="80"/>
      <c r="B147" s="80"/>
      <c r="C147" s="80"/>
      <c r="D147" s="80"/>
      <c r="F147" s="230"/>
      <c r="G147" s="230"/>
      <c r="H147" s="230"/>
    </row>
    <row r="148" spans="1:8" s="3" customFormat="1" x14ac:dyDescent="0.2">
      <c r="A148" s="80"/>
      <c r="B148" s="80"/>
      <c r="C148" s="80"/>
      <c r="D148" s="80"/>
      <c r="F148" s="230"/>
      <c r="G148" s="230"/>
      <c r="H148" s="230"/>
    </row>
    <row r="149" spans="1:8" s="3" customFormat="1" x14ac:dyDescent="0.2">
      <c r="A149" s="80"/>
      <c r="B149" s="80"/>
      <c r="C149" s="80"/>
      <c r="D149" s="80"/>
      <c r="F149" s="230"/>
      <c r="G149" s="230"/>
      <c r="H149" s="230"/>
    </row>
    <row r="150" spans="1:8" s="3" customFormat="1" x14ac:dyDescent="0.2">
      <c r="A150" s="80"/>
      <c r="B150" s="80"/>
      <c r="C150" s="80"/>
      <c r="D150" s="80"/>
      <c r="F150" s="230"/>
      <c r="G150" s="230"/>
      <c r="H150" s="230"/>
    </row>
    <row r="151" spans="1:8" s="3" customFormat="1" x14ac:dyDescent="0.2">
      <c r="A151" s="80"/>
      <c r="B151" s="80"/>
      <c r="C151" s="80"/>
      <c r="D151" s="80"/>
      <c r="F151" s="230"/>
      <c r="G151" s="230"/>
      <c r="H151" s="230"/>
    </row>
    <row r="152" spans="1:8" s="3" customFormat="1" x14ac:dyDescent="0.2">
      <c r="A152" s="80"/>
      <c r="B152" s="80"/>
      <c r="C152" s="80"/>
      <c r="D152" s="80"/>
      <c r="F152" s="230"/>
      <c r="G152" s="230"/>
      <c r="H152" s="230"/>
    </row>
    <row r="153" spans="1:8" s="3" customFormat="1" x14ac:dyDescent="0.2">
      <c r="A153" s="80"/>
      <c r="B153" s="80"/>
      <c r="C153" s="80"/>
      <c r="D153" s="80"/>
      <c r="F153" s="230"/>
      <c r="G153" s="230"/>
      <c r="H153" s="230"/>
    </row>
    <row r="154" spans="1:8" s="3" customFormat="1" x14ac:dyDescent="0.2">
      <c r="A154" s="80"/>
      <c r="B154" s="80"/>
      <c r="C154" s="80"/>
      <c r="D154" s="80"/>
      <c r="F154" s="230"/>
      <c r="G154" s="230"/>
      <c r="H154" s="230"/>
    </row>
    <row r="155" spans="1:8" s="3" customFormat="1" x14ac:dyDescent="0.2">
      <c r="A155" s="80"/>
      <c r="B155" s="80"/>
      <c r="C155" s="80"/>
      <c r="D155" s="80"/>
      <c r="F155" s="230"/>
      <c r="G155" s="230"/>
      <c r="H155" s="230"/>
    </row>
    <row r="156" spans="1:8" s="3" customFormat="1" x14ac:dyDescent="0.2">
      <c r="A156" s="80"/>
      <c r="B156" s="80"/>
      <c r="C156" s="80"/>
      <c r="D156" s="80"/>
      <c r="F156" s="230"/>
      <c r="G156" s="230"/>
      <c r="H156" s="230"/>
    </row>
    <row r="157" spans="1:8" s="3" customFormat="1" x14ac:dyDescent="0.2">
      <c r="A157" s="80"/>
      <c r="B157" s="80"/>
      <c r="C157" s="80"/>
      <c r="D157" s="80"/>
      <c r="F157" s="230"/>
      <c r="G157" s="230"/>
      <c r="H157" s="230"/>
    </row>
    <row r="158" spans="1:8" s="3" customFormat="1" x14ac:dyDescent="0.2">
      <c r="A158" s="80"/>
      <c r="B158" s="80"/>
      <c r="C158" s="80"/>
      <c r="D158" s="80"/>
      <c r="F158" s="230"/>
      <c r="G158" s="230"/>
      <c r="H158" s="230"/>
    </row>
    <row r="159" spans="1:8" s="3" customFormat="1" x14ac:dyDescent="0.2">
      <c r="A159" s="80"/>
      <c r="B159" s="80"/>
      <c r="C159" s="80"/>
      <c r="D159" s="80"/>
      <c r="F159" s="230"/>
      <c r="G159" s="230"/>
      <c r="H159" s="230"/>
    </row>
    <row r="160" spans="1:8" s="3" customFormat="1" x14ac:dyDescent="0.2">
      <c r="A160" s="80"/>
      <c r="B160" s="80"/>
      <c r="C160" s="80"/>
      <c r="D160" s="80"/>
      <c r="F160" s="230"/>
      <c r="G160" s="230"/>
      <c r="H160" s="230"/>
    </row>
    <row r="161" spans="1:8" s="3" customFormat="1" x14ac:dyDescent="0.2">
      <c r="A161" s="80"/>
      <c r="B161" s="80"/>
      <c r="C161" s="80"/>
      <c r="D161" s="80"/>
      <c r="F161" s="230"/>
      <c r="G161" s="230"/>
      <c r="H161" s="230"/>
    </row>
    <row r="162" spans="1:8" s="3" customFormat="1" x14ac:dyDescent="0.2">
      <c r="A162" s="80"/>
      <c r="B162" s="80"/>
      <c r="C162" s="80"/>
      <c r="D162" s="80"/>
      <c r="F162" s="230"/>
      <c r="G162" s="230"/>
      <c r="H162" s="230"/>
    </row>
    <row r="163" spans="1:8" s="3" customFormat="1" x14ac:dyDescent="0.2">
      <c r="A163" s="80"/>
      <c r="B163" s="80"/>
      <c r="C163" s="80"/>
      <c r="D163" s="80"/>
      <c r="F163" s="230"/>
      <c r="G163" s="230"/>
      <c r="H163" s="230"/>
    </row>
    <row r="164" spans="1:8" s="3" customFormat="1" x14ac:dyDescent="0.2">
      <c r="A164" s="80"/>
      <c r="B164" s="80"/>
      <c r="C164" s="80"/>
      <c r="D164" s="80"/>
      <c r="F164" s="230"/>
      <c r="G164" s="230"/>
      <c r="H164" s="230"/>
    </row>
    <row r="165" spans="1:8" s="3" customFormat="1" x14ac:dyDescent="0.2">
      <c r="A165" s="80"/>
      <c r="B165" s="80"/>
      <c r="C165" s="80"/>
      <c r="D165" s="80"/>
      <c r="F165" s="230"/>
      <c r="G165" s="230"/>
      <c r="H165" s="230"/>
    </row>
    <row r="166" spans="1:8" s="3" customFormat="1" x14ac:dyDescent="0.2">
      <c r="A166" s="80"/>
      <c r="B166" s="80"/>
      <c r="C166" s="80"/>
      <c r="D166" s="80"/>
      <c r="F166" s="230"/>
      <c r="G166" s="230"/>
      <c r="H166" s="230"/>
    </row>
    <row r="167" spans="1:8" s="3" customFormat="1" x14ac:dyDescent="0.2">
      <c r="A167" s="80"/>
      <c r="B167" s="80"/>
      <c r="C167" s="80"/>
      <c r="D167" s="80"/>
      <c r="F167" s="230"/>
      <c r="G167" s="230"/>
      <c r="H167" s="230"/>
    </row>
    <row r="168" spans="1:8" s="3" customFormat="1" x14ac:dyDescent="0.2">
      <c r="A168" s="80"/>
      <c r="B168" s="80"/>
      <c r="C168" s="80"/>
      <c r="D168" s="80"/>
      <c r="F168" s="230"/>
      <c r="G168" s="230"/>
      <c r="H168" s="230"/>
    </row>
    <row r="169" spans="1:8" s="3" customFormat="1" x14ac:dyDescent="0.2">
      <c r="A169" s="80"/>
      <c r="B169" s="80"/>
      <c r="C169" s="80"/>
      <c r="D169" s="80"/>
      <c r="F169" s="230"/>
      <c r="G169" s="230"/>
      <c r="H169" s="230"/>
    </row>
    <row r="170" spans="1:8" s="3" customFormat="1" x14ac:dyDescent="0.2">
      <c r="A170" s="80"/>
      <c r="B170" s="80"/>
      <c r="C170" s="80"/>
      <c r="D170" s="80"/>
      <c r="F170" s="230"/>
      <c r="G170" s="230"/>
      <c r="H170" s="230"/>
    </row>
    <row r="171" spans="1:8" s="3" customFormat="1" x14ac:dyDescent="0.2">
      <c r="A171" s="80"/>
      <c r="B171" s="80"/>
      <c r="C171" s="80"/>
      <c r="D171" s="80"/>
      <c r="F171" s="230"/>
      <c r="G171" s="230"/>
      <c r="H171" s="230"/>
    </row>
    <row r="172" spans="1:8" s="3" customFormat="1" x14ac:dyDescent="0.2">
      <c r="A172" s="80"/>
      <c r="B172" s="80"/>
      <c r="C172" s="80"/>
      <c r="D172" s="80"/>
      <c r="F172" s="230"/>
      <c r="G172" s="230"/>
      <c r="H172" s="230"/>
    </row>
    <row r="173" spans="1:8" s="3" customFormat="1" x14ac:dyDescent="0.2">
      <c r="A173" s="80"/>
      <c r="B173" s="80"/>
      <c r="C173" s="80"/>
      <c r="D173" s="80"/>
      <c r="F173" s="230"/>
      <c r="G173" s="230"/>
      <c r="H173" s="230"/>
    </row>
    <row r="174" spans="1:8" s="3" customFormat="1" x14ac:dyDescent="0.2">
      <c r="A174" s="80"/>
      <c r="B174" s="80"/>
      <c r="C174" s="80"/>
      <c r="D174" s="80"/>
      <c r="F174" s="230"/>
      <c r="G174" s="230"/>
      <c r="H174" s="230"/>
    </row>
    <row r="175" spans="1:8" s="3" customFormat="1" x14ac:dyDescent="0.2">
      <c r="A175" s="80"/>
      <c r="B175" s="80"/>
      <c r="C175" s="80"/>
      <c r="D175" s="80"/>
      <c r="F175" s="230"/>
      <c r="G175" s="230"/>
      <c r="H175" s="230"/>
    </row>
    <row r="176" spans="1:8" s="3" customFormat="1" x14ac:dyDescent="0.2">
      <c r="A176" s="80"/>
      <c r="B176" s="80"/>
      <c r="C176" s="80"/>
      <c r="D176" s="80"/>
      <c r="F176" s="230"/>
      <c r="G176" s="230"/>
      <c r="H176" s="230"/>
    </row>
    <row r="177" spans="1:8" s="3" customFormat="1" x14ac:dyDescent="0.2">
      <c r="A177" s="80"/>
      <c r="B177" s="80"/>
      <c r="C177" s="80"/>
      <c r="D177" s="80"/>
      <c r="F177" s="230"/>
      <c r="G177" s="230"/>
      <c r="H177" s="230"/>
    </row>
    <row r="178" spans="1:8" s="3" customFormat="1" x14ac:dyDescent="0.2">
      <c r="A178" s="80"/>
      <c r="B178" s="80"/>
      <c r="C178" s="80"/>
      <c r="D178" s="80"/>
      <c r="F178" s="230"/>
      <c r="G178" s="230"/>
      <c r="H178" s="230"/>
    </row>
    <row r="179" spans="1:8" s="3" customFormat="1" x14ac:dyDescent="0.2">
      <c r="A179" s="80"/>
      <c r="B179" s="80"/>
      <c r="C179" s="80"/>
      <c r="D179" s="80"/>
      <c r="F179" s="230"/>
      <c r="G179" s="230"/>
      <c r="H179" s="230"/>
    </row>
    <row r="180" spans="1:8" s="3" customFormat="1" x14ac:dyDescent="0.2">
      <c r="A180" s="80"/>
      <c r="B180" s="80"/>
      <c r="C180" s="80"/>
      <c r="D180" s="80"/>
      <c r="F180" s="230"/>
      <c r="G180" s="230"/>
      <c r="H180" s="230"/>
    </row>
    <row r="181" spans="1:8" s="3" customFormat="1" x14ac:dyDescent="0.2">
      <c r="A181" s="80"/>
      <c r="B181" s="80"/>
      <c r="C181" s="80"/>
      <c r="D181" s="80"/>
      <c r="F181" s="230"/>
      <c r="G181" s="230"/>
      <c r="H181" s="230"/>
    </row>
    <row r="182" spans="1:8" s="3" customFormat="1" x14ac:dyDescent="0.2">
      <c r="A182" s="80"/>
      <c r="B182" s="80"/>
      <c r="C182" s="80"/>
      <c r="D182" s="80"/>
      <c r="F182" s="230"/>
      <c r="G182" s="230"/>
      <c r="H182" s="230"/>
    </row>
    <row r="183" spans="1:8" s="3" customFormat="1" x14ac:dyDescent="0.2">
      <c r="A183" s="80"/>
      <c r="B183" s="80"/>
      <c r="C183" s="80"/>
      <c r="D183" s="80"/>
      <c r="F183" s="230"/>
      <c r="G183" s="230"/>
      <c r="H183" s="230"/>
    </row>
    <row r="184" spans="1:8" s="3" customFormat="1" x14ac:dyDescent="0.2">
      <c r="A184" s="80"/>
      <c r="B184" s="80"/>
      <c r="C184" s="80"/>
      <c r="D184" s="80"/>
      <c r="F184" s="230"/>
      <c r="G184" s="230"/>
      <c r="H184" s="230"/>
    </row>
    <row r="185" spans="1:8" s="3" customFormat="1" x14ac:dyDescent="0.2">
      <c r="A185" s="80"/>
      <c r="B185" s="80"/>
      <c r="C185" s="80"/>
      <c r="D185" s="80"/>
      <c r="F185" s="230"/>
      <c r="G185" s="230"/>
      <c r="H185" s="230"/>
    </row>
    <row r="186" spans="1:8" s="3" customFormat="1" x14ac:dyDescent="0.2">
      <c r="A186" s="80"/>
      <c r="B186" s="80"/>
      <c r="C186" s="80"/>
      <c r="D186" s="80"/>
      <c r="F186" s="230"/>
      <c r="G186" s="230"/>
      <c r="H186" s="230"/>
    </row>
    <row r="187" spans="1:8" s="3" customFormat="1" x14ac:dyDescent="0.2">
      <c r="A187" s="80"/>
      <c r="B187" s="80"/>
      <c r="C187" s="80"/>
      <c r="D187" s="80"/>
      <c r="F187" s="230"/>
      <c r="G187" s="230"/>
      <c r="H187" s="230"/>
    </row>
    <row r="188" spans="1:8" s="3" customFormat="1" x14ac:dyDescent="0.2">
      <c r="A188" s="80"/>
      <c r="B188" s="80"/>
      <c r="C188" s="80"/>
      <c r="D188" s="80"/>
      <c r="F188" s="230"/>
      <c r="G188" s="230"/>
      <c r="H188" s="230"/>
    </row>
    <row r="189" spans="1:8" s="3" customFormat="1" x14ac:dyDescent="0.2">
      <c r="A189" s="80"/>
      <c r="B189" s="80"/>
      <c r="C189" s="80"/>
      <c r="D189" s="80"/>
      <c r="F189" s="230"/>
      <c r="G189" s="230"/>
      <c r="H189" s="230"/>
    </row>
    <row r="190" spans="1:8" s="3" customFormat="1" x14ac:dyDescent="0.2">
      <c r="A190" s="80"/>
      <c r="B190" s="80"/>
      <c r="C190" s="80"/>
      <c r="D190" s="80"/>
      <c r="F190" s="230"/>
      <c r="G190" s="230"/>
      <c r="H190" s="230"/>
    </row>
    <row r="191" spans="1:8" s="3" customFormat="1" x14ac:dyDescent="0.2">
      <c r="A191" s="80"/>
      <c r="B191" s="80"/>
      <c r="C191" s="80"/>
      <c r="D191" s="80"/>
      <c r="F191" s="230"/>
      <c r="G191" s="230"/>
      <c r="H191" s="230"/>
    </row>
    <row r="192" spans="1:8" s="3" customFormat="1" x14ac:dyDescent="0.2">
      <c r="A192" s="80"/>
      <c r="B192" s="80"/>
      <c r="C192" s="80"/>
      <c r="D192" s="80"/>
      <c r="F192" s="230"/>
      <c r="G192" s="230"/>
      <c r="H192" s="230"/>
    </row>
    <row r="193" spans="1:8" s="3" customFormat="1" x14ac:dyDescent="0.2">
      <c r="A193" s="80"/>
      <c r="B193" s="80"/>
      <c r="C193" s="80"/>
      <c r="D193" s="80"/>
      <c r="F193" s="230"/>
      <c r="G193" s="230"/>
      <c r="H193" s="230"/>
    </row>
    <row r="194" spans="1:8" s="3" customFormat="1" x14ac:dyDescent="0.2">
      <c r="A194" s="80"/>
      <c r="B194" s="80"/>
      <c r="C194" s="80"/>
      <c r="D194" s="80"/>
      <c r="F194" s="230"/>
      <c r="G194" s="230"/>
      <c r="H194" s="230"/>
    </row>
    <row r="195" spans="1:8" s="3" customFormat="1" x14ac:dyDescent="0.2">
      <c r="A195" s="80"/>
      <c r="B195" s="80"/>
      <c r="C195" s="80"/>
      <c r="D195" s="80"/>
      <c r="F195" s="230"/>
      <c r="G195" s="230"/>
      <c r="H195" s="230"/>
    </row>
    <row r="196" spans="1:8" s="3" customFormat="1" x14ac:dyDescent="0.2">
      <c r="A196" s="80"/>
      <c r="B196" s="80"/>
      <c r="C196" s="80"/>
      <c r="D196" s="80"/>
      <c r="F196" s="230"/>
      <c r="G196" s="230"/>
      <c r="H196" s="230"/>
    </row>
    <row r="197" spans="1:8" s="3" customFormat="1" x14ac:dyDescent="0.2">
      <c r="A197" s="80"/>
      <c r="B197" s="80"/>
      <c r="C197" s="80"/>
      <c r="D197" s="80"/>
      <c r="F197" s="230"/>
      <c r="G197" s="230"/>
      <c r="H197" s="230"/>
    </row>
    <row r="198" spans="1:8" s="3" customFormat="1" x14ac:dyDescent="0.2">
      <c r="A198" s="80"/>
      <c r="B198" s="80"/>
      <c r="C198" s="80"/>
      <c r="D198" s="80"/>
      <c r="F198" s="230"/>
      <c r="G198" s="230"/>
      <c r="H198" s="230"/>
    </row>
    <row r="199" spans="1:8" s="3" customFormat="1" x14ac:dyDescent="0.2">
      <c r="A199" s="80"/>
      <c r="B199" s="80"/>
      <c r="C199" s="80"/>
      <c r="D199" s="80"/>
      <c r="F199" s="230"/>
      <c r="G199" s="230"/>
      <c r="H199" s="230"/>
    </row>
    <row r="200" spans="1:8" s="3" customFormat="1" x14ac:dyDescent="0.2">
      <c r="A200" s="80"/>
      <c r="B200" s="80"/>
      <c r="C200" s="80"/>
      <c r="D200" s="80"/>
      <c r="F200" s="230"/>
      <c r="G200" s="230"/>
      <c r="H200" s="230"/>
    </row>
    <row r="201" spans="1:8" s="3" customFormat="1" x14ac:dyDescent="0.2">
      <c r="A201" s="80"/>
      <c r="B201" s="80"/>
      <c r="C201" s="80"/>
      <c r="D201" s="80"/>
      <c r="F201" s="230"/>
      <c r="G201" s="230"/>
      <c r="H201" s="230"/>
    </row>
    <row r="202" spans="1:8" s="3" customFormat="1" x14ac:dyDescent="0.2">
      <c r="A202" s="80"/>
      <c r="B202" s="80"/>
      <c r="C202" s="80"/>
      <c r="D202" s="80"/>
      <c r="F202" s="230"/>
      <c r="G202" s="230"/>
      <c r="H202" s="230"/>
    </row>
    <row r="203" spans="1:8" s="3" customFormat="1" x14ac:dyDescent="0.2">
      <c r="A203" s="80"/>
      <c r="B203" s="80"/>
      <c r="C203" s="80"/>
      <c r="D203" s="80"/>
      <c r="F203" s="230"/>
      <c r="G203" s="230"/>
      <c r="H203" s="230"/>
    </row>
    <row r="204" spans="1:8" s="3" customFormat="1" x14ac:dyDescent="0.2">
      <c r="A204" s="80"/>
      <c r="B204" s="80"/>
      <c r="C204" s="80"/>
      <c r="D204" s="80"/>
      <c r="F204" s="230"/>
      <c r="G204" s="230"/>
      <c r="H204" s="230"/>
    </row>
    <row r="205" spans="1:8" s="3" customFormat="1" x14ac:dyDescent="0.2">
      <c r="A205" s="80"/>
      <c r="B205" s="80"/>
      <c r="C205" s="80"/>
      <c r="D205" s="80"/>
      <c r="F205" s="230"/>
      <c r="G205" s="230"/>
      <c r="H205" s="230"/>
    </row>
    <row r="206" spans="1:8" s="3" customFormat="1" x14ac:dyDescent="0.2">
      <c r="A206" s="80"/>
      <c r="B206" s="80"/>
      <c r="C206" s="80"/>
      <c r="D206" s="80"/>
      <c r="F206" s="230"/>
      <c r="G206" s="230"/>
      <c r="H206" s="230"/>
    </row>
    <row r="207" spans="1:8" s="3" customFormat="1" x14ac:dyDescent="0.2">
      <c r="A207" s="80"/>
      <c r="B207" s="80"/>
      <c r="C207" s="80"/>
      <c r="D207" s="80"/>
      <c r="F207" s="230"/>
      <c r="G207" s="230"/>
      <c r="H207" s="230"/>
    </row>
    <row r="208" spans="1:8" s="3" customFormat="1" x14ac:dyDescent="0.2">
      <c r="A208" s="80"/>
      <c r="B208" s="80"/>
      <c r="C208" s="80"/>
      <c r="D208" s="80"/>
      <c r="F208" s="230"/>
      <c r="G208" s="230"/>
      <c r="H208" s="230"/>
    </row>
    <row r="209" spans="1:8" s="3" customFormat="1" x14ac:dyDescent="0.2">
      <c r="A209" s="80"/>
      <c r="B209" s="80"/>
      <c r="C209" s="80"/>
      <c r="D209" s="80"/>
      <c r="F209" s="230"/>
      <c r="G209" s="230"/>
      <c r="H209" s="230"/>
    </row>
    <row r="210" spans="1:8" s="3" customFormat="1" x14ac:dyDescent="0.2">
      <c r="A210" s="80"/>
      <c r="B210" s="80"/>
      <c r="C210" s="80"/>
      <c r="D210" s="80"/>
      <c r="F210" s="230"/>
      <c r="G210" s="230"/>
      <c r="H210" s="230"/>
    </row>
    <row r="211" spans="1:8" s="3" customFormat="1" x14ac:dyDescent="0.2">
      <c r="A211" s="80"/>
      <c r="B211" s="80"/>
      <c r="C211" s="80"/>
      <c r="D211" s="80"/>
      <c r="F211" s="230"/>
      <c r="G211" s="230"/>
      <c r="H211" s="230"/>
    </row>
    <row r="212" spans="1:8" s="3" customFormat="1" x14ac:dyDescent="0.2">
      <c r="A212" s="80"/>
      <c r="B212" s="80"/>
      <c r="C212" s="80"/>
      <c r="D212" s="80"/>
      <c r="F212" s="230"/>
      <c r="G212" s="230"/>
      <c r="H212" s="230"/>
    </row>
    <row r="213" spans="1:8" s="3" customFormat="1" x14ac:dyDescent="0.2">
      <c r="A213" s="80"/>
      <c r="B213" s="80"/>
      <c r="C213" s="80"/>
      <c r="D213" s="80"/>
      <c r="F213" s="230"/>
      <c r="G213" s="230"/>
      <c r="H213" s="230"/>
    </row>
    <row r="214" spans="1:8" s="3" customFormat="1" x14ac:dyDescent="0.2">
      <c r="A214" s="80"/>
      <c r="B214" s="80"/>
      <c r="C214" s="80"/>
      <c r="D214" s="80"/>
      <c r="F214" s="230"/>
      <c r="G214" s="230"/>
      <c r="H214" s="230"/>
    </row>
    <row r="215" spans="1:8" s="3" customFormat="1" x14ac:dyDescent="0.2">
      <c r="A215" s="80"/>
      <c r="B215" s="80"/>
      <c r="C215" s="80"/>
      <c r="D215" s="80"/>
      <c r="F215" s="230"/>
      <c r="G215" s="230"/>
      <c r="H215" s="230"/>
    </row>
    <row r="216" spans="1:8" s="3" customFormat="1" x14ac:dyDescent="0.2">
      <c r="A216" s="80"/>
      <c r="B216" s="80"/>
      <c r="C216" s="80"/>
      <c r="D216" s="80"/>
      <c r="F216" s="230"/>
      <c r="G216" s="230"/>
      <c r="H216" s="230"/>
    </row>
    <row r="217" spans="1:8" s="3" customFormat="1" x14ac:dyDescent="0.2">
      <c r="A217" s="80"/>
      <c r="B217" s="80"/>
      <c r="C217" s="80"/>
      <c r="D217" s="80"/>
      <c r="F217" s="230"/>
      <c r="G217" s="230"/>
      <c r="H217" s="230"/>
    </row>
    <row r="218" spans="1:8" s="3" customFormat="1" x14ac:dyDescent="0.2">
      <c r="A218" s="80"/>
      <c r="B218" s="80"/>
      <c r="C218" s="80"/>
      <c r="D218" s="80"/>
      <c r="F218" s="230"/>
      <c r="G218" s="230"/>
      <c r="H218" s="230"/>
    </row>
    <row r="219" spans="1:8" s="3" customFormat="1" x14ac:dyDescent="0.2">
      <c r="A219" s="80"/>
      <c r="B219" s="80"/>
      <c r="C219" s="80"/>
      <c r="D219" s="80"/>
      <c r="F219" s="230"/>
      <c r="G219" s="230"/>
      <c r="H219" s="230"/>
    </row>
    <row r="220" spans="1:8" s="3" customFormat="1" x14ac:dyDescent="0.2">
      <c r="A220" s="80"/>
      <c r="B220" s="80"/>
      <c r="C220" s="80"/>
      <c r="D220" s="80"/>
      <c r="F220" s="230"/>
      <c r="G220" s="230"/>
      <c r="H220" s="230"/>
    </row>
    <row r="221" spans="1:8" s="3" customFormat="1" x14ac:dyDescent="0.2">
      <c r="A221" s="80"/>
      <c r="B221" s="80"/>
      <c r="C221" s="80"/>
      <c r="D221" s="80"/>
      <c r="F221" s="230"/>
      <c r="G221" s="230"/>
      <c r="H221" s="230"/>
    </row>
    <row r="222" spans="1:8" s="3" customFormat="1" x14ac:dyDescent="0.2">
      <c r="A222" s="80"/>
      <c r="B222" s="80"/>
      <c r="C222" s="80"/>
      <c r="D222" s="80"/>
      <c r="F222" s="230"/>
      <c r="G222" s="230"/>
      <c r="H222" s="230"/>
    </row>
    <row r="223" spans="1:8" s="3" customFormat="1" x14ac:dyDescent="0.2">
      <c r="A223" s="80"/>
      <c r="B223" s="80"/>
      <c r="C223" s="80"/>
      <c r="D223" s="80"/>
      <c r="F223" s="230"/>
      <c r="G223" s="230"/>
      <c r="H223" s="230"/>
    </row>
    <row r="224" spans="1:8" s="3" customFormat="1" x14ac:dyDescent="0.2">
      <c r="A224" s="80"/>
      <c r="B224" s="80"/>
      <c r="C224" s="80"/>
      <c r="D224" s="80"/>
      <c r="F224" s="230"/>
      <c r="G224" s="230"/>
      <c r="H224" s="230"/>
    </row>
    <row r="225" spans="1:8" s="3" customFormat="1" x14ac:dyDescent="0.2">
      <c r="A225" s="80"/>
      <c r="B225" s="80"/>
      <c r="C225" s="80"/>
      <c r="D225" s="80"/>
      <c r="F225" s="230"/>
      <c r="G225" s="230"/>
      <c r="H225" s="230"/>
    </row>
    <row r="226" spans="1:8" s="3" customFormat="1" x14ac:dyDescent="0.2">
      <c r="A226" s="80"/>
      <c r="B226" s="80"/>
      <c r="C226" s="80"/>
      <c r="D226" s="80"/>
      <c r="F226" s="230"/>
      <c r="G226" s="230"/>
      <c r="H226" s="230"/>
    </row>
    <row r="227" spans="1:8" s="3" customFormat="1" x14ac:dyDescent="0.2">
      <c r="A227" s="80"/>
      <c r="B227" s="80"/>
      <c r="C227" s="80"/>
      <c r="D227" s="80"/>
      <c r="F227" s="230"/>
      <c r="G227" s="230"/>
      <c r="H227" s="230"/>
    </row>
    <row r="228" spans="1:8" s="3" customFormat="1" x14ac:dyDescent="0.2">
      <c r="A228" s="80"/>
      <c r="B228" s="80"/>
      <c r="C228" s="80"/>
      <c r="D228" s="80"/>
      <c r="F228" s="230"/>
      <c r="G228" s="230"/>
      <c r="H228" s="230"/>
    </row>
    <row r="229" spans="1:8" s="3" customFormat="1" x14ac:dyDescent="0.2">
      <c r="A229" s="80"/>
      <c r="B229" s="80"/>
      <c r="C229" s="80"/>
      <c r="D229" s="80"/>
      <c r="F229" s="230"/>
      <c r="G229" s="230"/>
      <c r="H229" s="230"/>
    </row>
    <row r="230" spans="1:8" s="3" customFormat="1" x14ac:dyDescent="0.2">
      <c r="A230" s="80"/>
      <c r="B230" s="80"/>
      <c r="C230" s="80"/>
      <c r="D230" s="80"/>
      <c r="F230" s="230"/>
      <c r="G230" s="230"/>
      <c r="H230" s="230"/>
    </row>
    <row r="231" spans="1:8" s="3" customFormat="1" x14ac:dyDescent="0.2">
      <c r="A231" s="80"/>
      <c r="B231" s="80"/>
      <c r="C231" s="80"/>
      <c r="D231" s="80"/>
      <c r="F231" s="230"/>
      <c r="G231" s="230"/>
      <c r="H231" s="230"/>
    </row>
    <row r="232" spans="1:8" s="3" customFormat="1" x14ac:dyDescent="0.2">
      <c r="A232" s="80"/>
      <c r="B232" s="80"/>
      <c r="C232" s="80"/>
      <c r="D232" s="80"/>
      <c r="F232" s="230"/>
      <c r="G232" s="230"/>
      <c r="H232" s="230"/>
    </row>
    <row r="233" spans="1:8" s="3" customFormat="1" x14ac:dyDescent="0.2">
      <c r="A233" s="80"/>
      <c r="B233" s="80"/>
      <c r="C233" s="80"/>
      <c r="D233" s="80"/>
      <c r="F233" s="230"/>
      <c r="G233" s="230"/>
      <c r="H233" s="230"/>
    </row>
    <row r="234" spans="1:8" s="3" customFormat="1" x14ac:dyDescent="0.2">
      <c r="A234" s="80"/>
      <c r="B234" s="80"/>
      <c r="C234" s="80"/>
      <c r="D234" s="80"/>
      <c r="F234" s="230"/>
      <c r="G234" s="230"/>
      <c r="H234" s="230"/>
    </row>
    <row r="235" spans="1:8" s="3" customFormat="1" x14ac:dyDescent="0.2">
      <c r="A235" s="80"/>
      <c r="B235" s="80"/>
      <c r="C235" s="80"/>
      <c r="D235" s="80"/>
      <c r="F235" s="230"/>
      <c r="G235" s="230"/>
      <c r="H235" s="230"/>
    </row>
    <row r="236" spans="1:8" s="3" customFormat="1" x14ac:dyDescent="0.2">
      <c r="A236" s="80"/>
      <c r="B236" s="80"/>
      <c r="C236" s="80"/>
      <c r="D236" s="80"/>
      <c r="F236" s="230"/>
      <c r="G236" s="230"/>
      <c r="H236" s="230"/>
    </row>
    <row r="237" spans="1:8" s="3" customFormat="1" x14ac:dyDescent="0.2">
      <c r="A237" s="80"/>
      <c r="B237" s="80"/>
      <c r="C237" s="80"/>
      <c r="D237" s="80"/>
      <c r="F237" s="230"/>
      <c r="G237" s="230"/>
      <c r="H237" s="230"/>
    </row>
    <row r="238" spans="1:8" s="3" customFormat="1" x14ac:dyDescent="0.2">
      <c r="A238" s="80"/>
      <c r="B238" s="80"/>
      <c r="C238" s="80"/>
      <c r="D238" s="80"/>
      <c r="F238" s="230"/>
      <c r="G238" s="230"/>
      <c r="H238" s="230"/>
    </row>
    <row r="239" spans="1:8" s="3" customFormat="1" x14ac:dyDescent="0.2">
      <c r="A239" s="80"/>
      <c r="B239" s="80"/>
      <c r="C239" s="80"/>
      <c r="D239" s="80"/>
      <c r="F239" s="230"/>
      <c r="G239" s="230"/>
      <c r="H239" s="230"/>
    </row>
    <row r="240" spans="1:8" s="3" customFormat="1" x14ac:dyDescent="0.2">
      <c r="A240" s="80"/>
      <c r="B240" s="80"/>
      <c r="C240" s="80"/>
      <c r="D240" s="80"/>
      <c r="F240" s="230"/>
      <c r="G240" s="230"/>
      <c r="H240" s="230"/>
    </row>
    <row r="241" spans="1:8" s="3" customFormat="1" x14ac:dyDescent="0.2">
      <c r="A241" s="80"/>
      <c r="B241" s="80"/>
      <c r="C241" s="80"/>
      <c r="D241" s="80"/>
      <c r="F241" s="230"/>
      <c r="G241" s="230"/>
      <c r="H241" s="230"/>
    </row>
    <row r="242" spans="1:8" s="3" customFormat="1" x14ac:dyDescent="0.2">
      <c r="A242" s="80"/>
      <c r="B242" s="80"/>
      <c r="C242" s="80"/>
      <c r="D242" s="80"/>
      <c r="F242" s="230"/>
      <c r="G242" s="230"/>
      <c r="H242" s="230"/>
    </row>
    <row r="243" spans="1:8" s="3" customFormat="1" x14ac:dyDescent="0.2">
      <c r="A243" s="80"/>
      <c r="B243" s="80"/>
      <c r="C243" s="80"/>
      <c r="D243" s="80"/>
      <c r="F243" s="230"/>
      <c r="G243" s="230"/>
      <c r="H243" s="230"/>
    </row>
    <row r="244" spans="1:8" s="3" customFormat="1" x14ac:dyDescent="0.2">
      <c r="A244" s="80"/>
      <c r="B244" s="80"/>
      <c r="C244" s="80"/>
      <c r="D244" s="80"/>
      <c r="F244" s="230"/>
      <c r="G244" s="230"/>
      <c r="H244" s="230"/>
    </row>
    <row r="245" spans="1:8" s="3" customFormat="1" x14ac:dyDescent="0.2">
      <c r="A245" s="80"/>
      <c r="B245" s="80"/>
      <c r="C245" s="80"/>
      <c r="D245" s="80"/>
      <c r="F245" s="230"/>
      <c r="G245" s="230"/>
      <c r="H245" s="230"/>
    </row>
    <row r="246" spans="1:8" s="3" customFormat="1" x14ac:dyDescent="0.2">
      <c r="A246" s="80"/>
      <c r="B246" s="80"/>
      <c r="C246" s="80"/>
      <c r="D246" s="80"/>
      <c r="F246" s="230"/>
      <c r="G246" s="230"/>
      <c r="H246" s="230"/>
    </row>
    <row r="247" spans="1:8" s="3" customFormat="1" x14ac:dyDescent="0.2">
      <c r="A247" s="80"/>
      <c r="B247" s="80"/>
      <c r="C247" s="80"/>
      <c r="D247" s="80"/>
      <c r="F247" s="230"/>
      <c r="G247" s="230"/>
      <c r="H247" s="230"/>
    </row>
    <row r="248" spans="1:8" s="3" customFormat="1" x14ac:dyDescent="0.2">
      <c r="A248" s="80"/>
      <c r="B248" s="80"/>
      <c r="C248" s="80"/>
      <c r="D248" s="80"/>
      <c r="F248" s="230"/>
      <c r="G248" s="230"/>
      <c r="H248" s="230"/>
    </row>
    <row r="249" spans="1:8" s="3" customFormat="1" x14ac:dyDescent="0.2">
      <c r="A249" s="80"/>
      <c r="B249" s="80"/>
      <c r="C249" s="80"/>
      <c r="D249" s="80"/>
      <c r="F249" s="230"/>
      <c r="G249" s="230"/>
      <c r="H249" s="230"/>
    </row>
    <row r="250" spans="1:8" s="3" customFormat="1" x14ac:dyDescent="0.2">
      <c r="A250" s="80"/>
      <c r="B250" s="80"/>
      <c r="C250" s="80"/>
      <c r="D250" s="80"/>
      <c r="F250" s="230"/>
      <c r="G250" s="230"/>
      <c r="H250" s="230"/>
    </row>
    <row r="251" spans="1:8" s="3" customFormat="1" x14ac:dyDescent="0.2">
      <c r="A251" s="80"/>
      <c r="B251" s="80"/>
      <c r="C251" s="80"/>
      <c r="D251" s="80"/>
      <c r="F251" s="230"/>
      <c r="G251" s="230"/>
      <c r="H251" s="230"/>
    </row>
    <row r="252" spans="1:8" s="3" customFormat="1" x14ac:dyDescent="0.2">
      <c r="A252" s="80"/>
      <c r="B252" s="80"/>
      <c r="C252" s="80"/>
      <c r="D252" s="80"/>
      <c r="F252" s="230"/>
      <c r="G252" s="230"/>
      <c r="H252" s="230"/>
    </row>
    <row r="253" spans="1:8" s="3" customFormat="1" x14ac:dyDescent="0.2">
      <c r="A253" s="80"/>
      <c r="B253" s="80"/>
      <c r="C253" s="80"/>
      <c r="D253" s="80"/>
      <c r="F253" s="230"/>
      <c r="G253" s="230"/>
      <c r="H253" s="230"/>
    </row>
    <row r="254" spans="1:8" s="3" customFormat="1" x14ac:dyDescent="0.2">
      <c r="A254" s="80"/>
      <c r="B254" s="80"/>
      <c r="C254" s="80"/>
      <c r="D254" s="80"/>
      <c r="F254" s="230"/>
      <c r="G254" s="230"/>
      <c r="H254" s="230"/>
    </row>
    <row r="255" spans="1:8" s="3" customFormat="1" x14ac:dyDescent="0.2">
      <c r="A255" s="80"/>
      <c r="B255" s="80"/>
      <c r="C255" s="80"/>
      <c r="D255" s="80"/>
      <c r="F255" s="230"/>
      <c r="G255" s="230"/>
      <c r="H255" s="230"/>
    </row>
    <row r="256" spans="1:8" s="3" customFormat="1" x14ac:dyDescent="0.2">
      <c r="A256" s="80"/>
      <c r="B256" s="80"/>
      <c r="C256" s="80"/>
      <c r="D256" s="80"/>
      <c r="F256" s="230"/>
      <c r="G256" s="230"/>
      <c r="H256" s="230"/>
    </row>
    <row r="257" spans="1:8" s="3" customFormat="1" x14ac:dyDescent="0.2">
      <c r="A257" s="80"/>
      <c r="B257" s="80"/>
      <c r="C257" s="80"/>
      <c r="D257" s="80"/>
      <c r="F257" s="230"/>
      <c r="G257" s="230"/>
      <c r="H257" s="230"/>
    </row>
    <row r="258" spans="1:8" s="3" customFormat="1" x14ac:dyDescent="0.2">
      <c r="A258" s="80"/>
      <c r="B258" s="80"/>
      <c r="C258" s="80"/>
      <c r="D258" s="80"/>
      <c r="F258" s="230"/>
      <c r="G258" s="230"/>
      <c r="H258" s="230"/>
    </row>
    <row r="259" spans="1:8" s="3" customFormat="1" x14ac:dyDescent="0.2">
      <c r="A259" s="80"/>
      <c r="B259" s="80"/>
      <c r="C259" s="80"/>
      <c r="D259" s="80"/>
      <c r="F259" s="230"/>
      <c r="G259" s="230"/>
      <c r="H259" s="230"/>
    </row>
    <row r="260" spans="1:8" s="3" customFormat="1" x14ac:dyDescent="0.2">
      <c r="A260" s="80"/>
      <c r="B260" s="80"/>
      <c r="C260" s="80"/>
      <c r="D260" s="80"/>
      <c r="F260" s="230"/>
      <c r="G260" s="230"/>
      <c r="H260" s="230"/>
    </row>
    <row r="261" spans="1:8" s="3" customFormat="1" x14ac:dyDescent="0.2">
      <c r="A261" s="80"/>
      <c r="B261" s="80"/>
      <c r="C261" s="80"/>
      <c r="D261" s="80"/>
      <c r="F261" s="230"/>
      <c r="G261" s="230"/>
      <c r="H261" s="230"/>
    </row>
    <row r="262" spans="1:8" s="3" customFormat="1" x14ac:dyDescent="0.2">
      <c r="A262" s="80"/>
      <c r="B262" s="80"/>
      <c r="C262" s="80"/>
      <c r="D262" s="80"/>
      <c r="F262" s="230"/>
      <c r="G262" s="230"/>
      <c r="H262" s="230"/>
    </row>
    <row r="263" spans="1:8" s="3" customFormat="1" x14ac:dyDescent="0.2">
      <c r="A263" s="80"/>
      <c r="B263" s="80"/>
      <c r="C263" s="80"/>
      <c r="D263" s="80"/>
      <c r="F263" s="230"/>
      <c r="G263" s="230"/>
      <c r="H263" s="230"/>
    </row>
    <row r="264" spans="1:8" s="3" customFormat="1" x14ac:dyDescent="0.2">
      <c r="A264" s="80"/>
      <c r="B264" s="80"/>
      <c r="C264" s="80"/>
      <c r="D264" s="80"/>
      <c r="F264" s="230"/>
      <c r="G264" s="230"/>
      <c r="H264" s="230"/>
    </row>
    <row r="265" spans="1:8" s="3" customFormat="1" x14ac:dyDescent="0.2">
      <c r="A265" s="80"/>
      <c r="B265" s="80"/>
      <c r="C265" s="80"/>
      <c r="D265" s="80"/>
      <c r="F265" s="230"/>
      <c r="G265" s="230"/>
      <c r="H265" s="230"/>
    </row>
    <row r="266" spans="1:8" s="3" customFormat="1" x14ac:dyDescent="0.2">
      <c r="A266" s="80"/>
      <c r="B266" s="80"/>
      <c r="C266" s="80"/>
      <c r="D266" s="80"/>
      <c r="F266" s="230"/>
      <c r="G266" s="230"/>
      <c r="H266" s="230"/>
    </row>
    <row r="267" spans="1:8" s="3" customFormat="1" x14ac:dyDescent="0.2">
      <c r="A267" s="80"/>
      <c r="B267" s="80"/>
      <c r="C267" s="80"/>
      <c r="D267" s="80"/>
      <c r="F267" s="230"/>
      <c r="G267" s="230"/>
      <c r="H267" s="230"/>
    </row>
    <row r="268" spans="1:8" s="3" customFormat="1" x14ac:dyDescent="0.2">
      <c r="A268" s="80"/>
      <c r="B268" s="80"/>
      <c r="C268" s="80"/>
      <c r="D268" s="80"/>
      <c r="F268" s="230"/>
      <c r="G268" s="230"/>
      <c r="H268" s="230"/>
    </row>
    <row r="269" spans="1:8" s="3" customFormat="1" x14ac:dyDescent="0.2">
      <c r="A269" s="80"/>
      <c r="B269" s="80"/>
      <c r="C269" s="80"/>
      <c r="D269" s="80"/>
      <c r="F269" s="230"/>
      <c r="G269" s="230"/>
      <c r="H269" s="230"/>
    </row>
    <row r="270" spans="1:8" s="3" customFormat="1" x14ac:dyDescent="0.2">
      <c r="A270" s="80"/>
      <c r="B270" s="80"/>
      <c r="C270" s="80"/>
      <c r="D270" s="80"/>
      <c r="F270" s="230"/>
      <c r="G270" s="230"/>
      <c r="H270" s="230"/>
    </row>
    <row r="271" spans="1:8" s="3" customFormat="1" x14ac:dyDescent="0.2">
      <c r="A271" s="80"/>
      <c r="B271" s="80"/>
      <c r="C271" s="80"/>
      <c r="D271" s="80"/>
      <c r="F271" s="230"/>
      <c r="G271" s="230"/>
      <c r="H271" s="230"/>
    </row>
    <row r="272" spans="1:8" s="3" customFormat="1" x14ac:dyDescent="0.2">
      <c r="A272" s="80"/>
      <c r="B272" s="80"/>
      <c r="C272" s="80"/>
      <c r="D272" s="80"/>
      <c r="F272" s="230"/>
      <c r="G272" s="230"/>
      <c r="H272" s="230"/>
    </row>
    <row r="273" spans="1:8" s="3" customFormat="1" x14ac:dyDescent="0.2">
      <c r="A273" s="80"/>
      <c r="B273" s="80"/>
      <c r="C273" s="80"/>
      <c r="D273" s="80"/>
      <c r="F273" s="230"/>
      <c r="G273" s="230"/>
      <c r="H273" s="230"/>
    </row>
    <row r="274" spans="1:8" s="3" customFormat="1" x14ac:dyDescent="0.2">
      <c r="A274" s="80"/>
      <c r="B274" s="80"/>
      <c r="C274" s="80"/>
      <c r="D274" s="80"/>
      <c r="F274" s="230"/>
      <c r="G274" s="230"/>
      <c r="H274" s="230"/>
    </row>
    <row r="275" spans="1:8" s="3" customFormat="1" x14ac:dyDescent="0.2">
      <c r="A275" s="80"/>
      <c r="B275" s="80"/>
      <c r="C275" s="80"/>
      <c r="D275" s="80"/>
      <c r="F275" s="230"/>
      <c r="G275" s="230"/>
      <c r="H275" s="230"/>
    </row>
    <row r="276" spans="1:8" s="3" customFormat="1" x14ac:dyDescent="0.2">
      <c r="A276" s="80"/>
      <c r="B276" s="80"/>
      <c r="C276" s="80"/>
      <c r="D276" s="80"/>
      <c r="F276" s="230"/>
      <c r="G276" s="230"/>
      <c r="H276" s="230"/>
    </row>
    <row r="277" spans="1:8" s="3" customFormat="1" x14ac:dyDescent="0.2">
      <c r="A277" s="80"/>
      <c r="B277" s="80"/>
      <c r="C277" s="80"/>
      <c r="D277" s="80"/>
      <c r="F277" s="230"/>
      <c r="G277" s="230"/>
      <c r="H277" s="230"/>
    </row>
    <row r="278" spans="1:8" s="3" customFormat="1" x14ac:dyDescent="0.2">
      <c r="A278" s="80"/>
      <c r="B278" s="80"/>
      <c r="C278" s="80"/>
      <c r="D278" s="80"/>
      <c r="F278" s="230"/>
      <c r="G278" s="230"/>
      <c r="H278" s="230"/>
    </row>
    <row r="279" spans="1:8" s="3" customFormat="1" x14ac:dyDescent="0.2">
      <c r="A279" s="80"/>
      <c r="B279" s="80"/>
      <c r="C279" s="80"/>
      <c r="D279" s="80"/>
      <c r="F279" s="230"/>
      <c r="G279" s="230"/>
      <c r="H279" s="230"/>
    </row>
    <row r="280" spans="1:8" s="3" customFormat="1" x14ac:dyDescent="0.2">
      <c r="A280" s="80"/>
      <c r="B280" s="80"/>
      <c r="C280" s="80"/>
      <c r="D280" s="80"/>
      <c r="F280" s="230"/>
      <c r="G280" s="230"/>
      <c r="H280" s="230"/>
    </row>
    <row r="281" spans="1:8" s="3" customFormat="1" x14ac:dyDescent="0.2">
      <c r="A281" s="80"/>
      <c r="B281" s="80"/>
      <c r="C281" s="80"/>
      <c r="D281" s="80"/>
      <c r="F281" s="230"/>
      <c r="G281" s="230"/>
      <c r="H281" s="230"/>
    </row>
    <row r="282" spans="1:8" s="3" customFormat="1" x14ac:dyDescent="0.2">
      <c r="A282" s="80"/>
      <c r="B282" s="80"/>
      <c r="C282" s="80"/>
      <c r="D282" s="80"/>
      <c r="F282" s="230"/>
      <c r="G282" s="230"/>
      <c r="H282" s="230"/>
    </row>
    <row r="283" spans="1:8" s="3" customFormat="1" x14ac:dyDescent="0.2">
      <c r="A283" s="80"/>
      <c r="B283" s="80"/>
      <c r="C283" s="80"/>
      <c r="D283" s="80"/>
      <c r="F283" s="230"/>
      <c r="G283" s="230"/>
      <c r="H283" s="230"/>
    </row>
    <row r="284" spans="1:8" s="3" customFormat="1" x14ac:dyDescent="0.2">
      <c r="A284" s="80"/>
      <c r="B284" s="80"/>
      <c r="C284" s="80"/>
      <c r="D284" s="80"/>
      <c r="F284" s="230"/>
      <c r="G284" s="230"/>
      <c r="H284" s="230"/>
    </row>
    <row r="285" spans="1:8" s="3" customFormat="1" x14ac:dyDescent="0.2">
      <c r="A285" s="80"/>
      <c r="B285" s="80"/>
      <c r="C285" s="80"/>
      <c r="D285" s="80"/>
      <c r="F285" s="230"/>
      <c r="G285" s="230"/>
      <c r="H285" s="230"/>
    </row>
    <row r="286" spans="1:8" s="3" customFormat="1" x14ac:dyDescent="0.2">
      <c r="A286" s="80"/>
      <c r="B286" s="80"/>
      <c r="C286" s="80"/>
      <c r="D286" s="80"/>
      <c r="F286" s="230"/>
      <c r="G286" s="230"/>
      <c r="H286" s="230"/>
    </row>
    <row r="287" spans="1:8" s="3" customFormat="1" x14ac:dyDescent="0.2">
      <c r="A287" s="80"/>
      <c r="B287" s="80"/>
      <c r="C287" s="80"/>
      <c r="D287" s="80"/>
      <c r="F287" s="230"/>
      <c r="G287" s="230"/>
      <c r="H287" s="230"/>
    </row>
    <row r="288" spans="1:8" s="3" customFormat="1" x14ac:dyDescent="0.2">
      <c r="A288" s="80"/>
      <c r="B288" s="80"/>
      <c r="C288" s="80"/>
      <c r="D288" s="80"/>
      <c r="F288" s="230"/>
      <c r="G288" s="230"/>
      <c r="H288" s="230"/>
    </row>
    <row r="289" spans="1:8" s="3" customFormat="1" x14ac:dyDescent="0.2">
      <c r="A289" s="80"/>
      <c r="B289" s="80"/>
      <c r="C289" s="80"/>
      <c r="D289" s="80"/>
      <c r="F289" s="230"/>
      <c r="G289" s="230"/>
      <c r="H289" s="230"/>
    </row>
    <row r="290" spans="1:8" s="3" customFormat="1" x14ac:dyDescent="0.2">
      <c r="A290" s="80"/>
      <c r="B290" s="80"/>
      <c r="C290" s="80"/>
      <c r="D290" s="80"/>
      <c r="F290" s="230"/>
      <c r="G290" s="230"/>
      <c r="H290" s="230"/>
    </row>
    <row r="291" spans="1:8" s="3" customFormat="1" x14ac:dyDescent="0.2">
      <c r="A291" s="80"/>
      <c r="B291" s="80"/>
      <c r="C291" s="80"/>
      <c r="D291" s="80"/>
      <c r="F291" s="230"/>
      <c r="G291" s="230"/>
      <c r="H291" s="230"/>
    </row>
    <row r="292" spans="1:8" s="3" customFormat="1" x14ac:dyDescent="0.2">
      <c r="A292" s="80"/>
      <c r="B292" s="80"/>
      <c r="C292" s="80"/>
      <c r="D292" s="80"/>
      <c r="F292" s="230"/>
      <c r="G292" s="230"/>
      <c r="H292" s="230"/>
    </row>
    <row r="293" spans="1:8" s="3" customFormat="1" x14ac:dyDescent="0.2">
      <c r="A293" s="80"/>
      <c r="B293" s="80"/>
      <c r="C293" s="80"/>
      <c r="D293" s="80"/>
      <c r="F293" s="230"/>
      <c r="G293" s="230"/>
      <c r="H293" s="230"/>
    </row>
    <row r="294" spans="1:8" s="3" customFormat="1" x14ac:dyDescent="0.2">
      <c r="A294" s="80"/>
      <c r="B294" s="80"/>
      <c r="C294" s="80"/>
      <c r="D294" s="80"/>
      <c r="F294" s="230"/>
      <c r="G294" s="230"/>
      <c r="H294" s="230"/>
    </row>
    <row r="295" spans="1:8" s="3" customFormat="1" x14ac:dyDescent="0.2">
      <c r="A295" s="80"/>
      <c r="B295" s="80"/>
      <c r="C295" s="80"/>
      <c r="D295" s="80"/>
      <c r="F295" s="230"/>
      <c r="G295" s="230"/>
      <c r="H295" s="230"/>
    </row>
    <row r="296" spans="1:8" s="3" customFormat="1" x14ac:dyDescent="0.2">
      <c r="A296" s="80"/>
      <c r="B296" s="80"/>
      <c r="C296" s="80"/>
      <c r="D296" s="80"/>
      <c r="F296" s="230"/>
      <c r="G296" s="230"/>
      <c r="H296" s="230"/>
    </row>
    <row r="297" spans="1:8" s="3" customFormat="1" x14ac:dyDescent="0.2">
      <c r="A297" s="80"/>
      <c r="B297" s="80"/>
      <c r="C297" s="80"/>
      <c r="D297" s="80"/>
      <c r="F297" s="230"/>
      <c r="G297" s="230"/>
      <c r="H297" s="230"/>
    </row>
    <row r="298" spans="1:8" s="3" customFormat="1" x14ac:dyDescent="0.2">
      <c r="A298" s="80"/>
      <c r="B298" s="80"/>
      <c r="C298" s="80"/>
      <c r="D298" s="80"/>
      <c r="F298" s="230"/>
      <c r="G298" s="230"/>
      <c r="H298" s="230"/>
    </row>
    <row r="299" spans="1:8" s="3" customFormat="1" x14ac:dyDescent="0.2">
      <c r="A299" s="80"/>
      <c r="B299" s="80"/>
      <c r="C299" s="80"/>
      <c r="D299" s="80"/>
      <c r="F299" s="230"/>
      <c r="G299" s="230"/>
      <c r="H299" s="230"/>
    </row>
    <row r="300" spans="1:8" s="3" customFormat="1" x14ac:dyDescent="0.2">
      <c r="A300" s="80"/>
      <c r="B300" s="80"/>
      <c r="C300" s="80"/>
      <c r="D300" s="80"/>
      <c r="F300" s="230"/>
      <c r="G300" s="230"/>
      <c r="H300" s="230"/>
    </row>
    <row r="301" spans="1:8" s="3" customFormat="1" x14ac:dyDescent="0.2">
      <c r="A301" s="80"/>
      <c r="B301" s="80"/>
      <c r="C301" s="80"/>
      <c r="D301" s="80"/>
      <c r="F301" s="230"/>
      <c r="G301" s="230"/>
      <c r="H301" s="230"/>
    </row>
    <row r="302" spans="1:8" s="3" customFormat="1" x14ac:dyDescent="0.2">
      <c r="A302" s="80"/>
      <c r="B302" s="80"/>
      <c r="C302" s="80"/>
      <c r="D302" s="80"/>
      <c r="F302" s="230"/>
      <c r="G302" s="230"/>
      <c r="H302" s="230"/>
    </row>
    <row r="303" spans="1:8" s="3" customFormat="1" x14ac:dyDescent="0.2">
      <c r="A303" s="80"/>
      <c r="B303" s="80"/>
      <c r="C303" s="80"/>
      <c r="D303" s="80"/>
      <c r="F303" s="230"/>
      <c r="G303" s="230"/>
      <c r="H303" s="230"/>
    </row>
    <row r="304" spans="1:8" s="3" customFormat="1" x14ac:dyDescent="0.2">
      <c r="A304" s="80"/>
      <c r="B304" s="80"/>
      <c r="C304" s="80"/>
      <c r="D304" s="80"/>
      <c r="F304" s="230"/>
      <c r="G304" s="230"/>
      <c r="H304" s="230"/>
    </row>
    <row r="305" spans="1:8" s="3" customFormat="1" x14ac:dyDescent="0.2">
      <c r="A305" s="80"/>
      <c r="B305" s="80"/>
      <c r="C305" s="80"/>
      <c r="D305" s="80"/>
      <c r="F305" s="230"/>
      <c r="G305" s="230"/>
      <c r="H305" s="230"/>
    </row>
    <row r="306" spans="1:8" s="3" customFormat="1" x14ac:dyDescent="0.2">
      <c r="A306" s="80"/>
      <c r="B306" s="80"/>
      <c r="C306" s="80"/>
      <c r="D306" s="80"/>
      <c r="F306" s="230"/>
      <c r="G306" s="230"/>
      <c r="H306" s="230"/>
    </row>
    <row r="307" spans="1:8" s="3" customFormat="1" x14ac:dyDescent="0.2">
      <c r="A307" s="80"/>
      <c r="B307" s="80"/>
      <c r="C307" s="80"/>
      <c r="D307" s="80"/>
      <c r="F307" s="230"/>
      <c r="G307" s="230"/>
      <c r="H307" s="230"/>
    </row>
    <row r="308" spans="1:8" s="3" customFormat="1" x14ac:dyDescent="0.2">
      <c r="A308" s="80"/>
      <c r="B308" s="80"/>
      <c r="C308" s="80"/>
      <c r="D308" s="80"/>
      <c r="F308" s="230"/>
      <c r="G308" s="230"/>
      <c r="H308" s="230"/>
    </row>
    <row r="309" spans="1:8" s="3" customFormat="1" x14ac:dyDescent="0.2">
      <c r="A309" s="80"/>
      <c r="B309" s="80"/>
      <c r="C309" s="80"/>
      <c r="D309" s="80"/>
      <c r="F309" s="230"/>
      <c r="G309" s="230"/>
      <c r="H309" s="230"/>
    </row>
    <row r="310" spans="1:8" s="3" customFormat="1" x14ac:dyDescent="0.2">
      <c r="A310" s="80"/>
      <c r="B310" s="80"/>
      <c r="C310" s="80"/>
      <c r="D310" s="80"/>
      <c r="F310" s="230"/>
      <c r="G310" s="230"/>
      <c r="H310" s="230"/>
    </row>
  </sheetData>
  <mergeCells count="1">
    <mergeCell ref="A1:I1"/>
  </mergeCells>
  <printOptions horizontalCentered="1"/>
  <pageMargins left="0.19685039370078741" right="0.19685039370078741" top="0.19685039370078741" bottom="0.19685039370078741" header="0.31496062992125984" footer="0.19685039370078741"/>
  <pageSetup paperSize="9" scale="65" firstPageNumber="3" orientation="portrait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1"/>
  <sheetViews>
    <sheetView zoomScaleNormal="100" workbookViewId="0">
      <selection activeCell="G5" sqref="G5"/>
    </sheetView>
  </sheetViews>
  <sheetFormatPr defaultColWidth="11.42578125" defaultRowHeight="12.75" x14ac:dyDescent="0.2"/>
  <cols>
    <col min="1" max="2" width="4.28515625" style="80" customWidth="1"/>
    <col min="3" max="3" width="6.5703125" style="80" customWidth="1"/>
    <col min="4" max="4" width="5" style="90" bestFit="1" customWidth="1"/>
    <col min="5" max="5" width="52.140625" customWidth="1"/>
    <col min="6" max="6" width="13.5703125" style="211" customWidth="1"/>
    <col min="7" max="7" width="13.7109375" style="211" customWidth="1"/>
    <col min="8" max="8" width="14" style="211" customWidth="1"/>
    <col min="9" max="9" width="10" customWidth="1"/>
  </cols>
  <sheetData>
    <row r="1" spans="1:11" s="22" customFormat="1" ht="30" customHeight="1" x14ac:dyDescent="0.3">
      <c r="A1" s="266" t="s">
        <v>34</v>
      </c>
      <c r="B1" s="266"/>
      <c r="C1" s="266"/>
      <c r="D1" s="266"/>
      <c r="E1" s="266"/>
      <c r="F1" s="266"/>
      <c r="G1" s="266"/>
      <c r="H1" s="266"/>
      <c r="I1" s="266"/>
    </row>
    <row r="2" spans="1:11" s="3" customFormat="1" ht="39.75" customHeight="1" x14ac:dyDescent="0.2">
      <c r="A2" s="50" t="s">
        <v>145</v>
      </c>
      <c r="B2" s="50" t="s">
        <v>146</v>
      </c>
      <c r="C2" s="50" t="s">
        <v>147</v>
      </c>
      <c r="D2" s="50" t="s">
        <v>148</v>
      </c>
      <c r="E2" s="44"/>
      <c r="F2" s="237" t="s">
        <v>238</v>
      </c>
      <c r="G2" s="237" t="s">
        <v>237</v>
      </c>
      <c r="H2" s="237" t="s">
        <v>239</v>
      </c>
      <c r="I2" s="238" t="s">
        <v>240</v>
      </c>
    </row>
    <row r="3" spans="1:11" s="30" customFormat="1" ht="28.15" customHeight="1" x14ac:dyDescent="0.2">
      <c r="A3" s="94"/>
      <c r="B3" s="76"/>
      <c r="C3" s="76"/>
      <c r="D3" s="76"/>
      <c r="E3" s="98" t="s">
        <v>60</v>
      </c>
      <c r="F3" s="223">
        <f>F4+F5+F6-F12</f>
        <v>-12440241</v>
      </c>
      <c r="G3" s="223">
        <f>G4+G5+G6-G12</f>
        <v>-26473375</v>
      </c>
      <c r="H3" s="223">
        <f>F3+G3</f>
        <v>-38913616</v>
      </c>
      <c r="I3" s="189">
        <f>H3/F3*100</f>
        <v>312.80435805061978</v>
      </c>
    </row>
    <row r="4" spans="1:11" s="30" customFormat="1" ht="17.25" customHeight="1" x14ac:dyDescent="0.2">
      <c r="A4" s="94"/>
      <c r="B4" s="76"/>
      <c r="C4" s="76"/>
      <c r="D4" s="76"/>
      <c r="E4" s="250" t="s">
        <v>229</v>
      </c>
      <c r="F4" s="251">
        <v>377830479.89999998</v>
      </c>
      <c r="G4" s="256">
        <v>0</v>
      </c>
      <c r="H4" s="256">
        <f>F4+G4</f>
        <v>377830479.89999998</v>
      </c>
      <c r="I4" s="252">
        <f>H4/F4*100</f>
        <v>100</v>
      </c>
      <c r="K4" s="95"/>
    </row>
    <row r="5" spans="1:11" s="30" customFormat="1" ht="16.5" customHeight="1" x14ac:dyDescent="0.2">
      <c r="A5" s="94"/>
      <c r="B5" s="76"/>
      <c r="C5" s="76"/>
      <c r="D5" s="76"/>
      <c r="E5" s="250" t="s">
        <v>228</v>
      </c>
      <c r="F5" s="256">
        <v>-390297265.89999998</v>
      </c>
      <c r="G5" s="256">
        <v>-26473375</v>
      </c>
      <c r="H5" s="256">
        <f t="shared" ref="H5:H15" si="0">F5+G5</f>
        <v>-416770640.89999998</v>
      </c>
      <c r="I5" s="252">
        <f t="shared" ref="I5:I9" si="1">H5/F5*100</f>
        <v>106.78287482720488</v>
      </c>
    </row>
    <row r="6" spans="1:11" s="30" customFormat="1" ht="15" customHeight="1" x14ac:dyDescent="0.2">
      <c r="A6" s="76">
        <v>8</v>
      </c>
      <c r="B6" s="76"/>
      <c r="C6" s="76"/>
      <c r="D6" s="76"/>
      <c r="E6" s="122" t="s">
        <v>27</v>
      </c>
      <c r="F6" s="223">
        <f>F7</f>
        <v>26545</v>
      </c>
      <c r="G6" s="223">
        <f>G7</f>
        <v>0</v>
      </c>
      <c r="H6" s="223">
        <f t="shared" si="0"/>
        <v>26545</v>
      </c>
      <c r="I6" s="189">
        <f t="shared" si="1"/>
        <v>100</v>
      </c>
    </row>
    <row r="7" spans="1:11" s="30" customFormat="1" ht="13.5" customHeight="1" x14ac:dyDescent="0.2">
      <c r="A7" s="76"/>
      <c r="B7" s="76">
        <v>81</v>
      </c>
      <c r="C7" s="76"/>
      <c r="D7" s="76"/>
      <c r="E7" s="122" t="s">
        <v>126</v>
      </c>
      <c r="F7" s="223">
        <f>F8+F10</f>
        <v>26545</v>
      </c>
      <c r="G7" s="223">
        <f>G8+G10</f>
        <v>0</v>
      </c>
      <c r="H7" s="223">
        <f t="shared" si="0"/>
        <v>26545</v>
      </c>
      <c r="I7" s="189">
        <f t="shared" si="1"/>
        <v>100</v>
      </c>
    </row>
    <row r="8" spans="1:11" s="30" customFormat="1" ht="26.25" customHeight="1" x14ac:dyDescent="0.2">
      <c r="A8" s="76"/>
      <c r="B8" s="76"/>
      <c r="C8" s="76">
        <v>816</v>
      </c>
      <c r="D8" s="76"/>
      <c r="E8" s="99" t="s">
        <v>167</v>
      </c>
      <c r="F8" s="229">
        <f>F9</f>
        <v>26545</v>
      </c>
      <c r="G8" s="229">
        <f>G9</f>
        <v>0</v>
      </c>
      <c r="H8" s="229">
        <f t="shared" si="0"/>
        <v>26545</v>
      </c>
      <c r="I8" s="189">
        <f t="shared" si="1"/>
        <v>100</v>
      </c>
    </row>
    <row r="9" spans="1:11" s="35" customFormat="1" ht="26.25" customHeight="1" x14ac:dyDescent="0.2">
      <c r="A9" s="78"/>
      <c r="B9" s="78"/>
      <c r="C9" s="78"/>
      <c r="D9" s="78">
        <v>8163</v>
      </c>
      <c r="E9" s="101" t="s">
        <v>93</v>
      </c>
      <c r="F9" s="95">
        <v>26545</v>
      </c>
      <c r="G9" s="95">
        <v>0</v>
      </c>
      <c r="H9" s="95">
        <f>F9+G9</f>
        <v>26545</v>
      </c>
      <c r="I9" s="227">
        <f t="shared" si="1"/>
        <v>100</v>
      </c>
    </row>
    <row r="10" spans="1:11" s="34" customFormat="1" ht="13.5" customHeight="1" x14ac:dyDescent="0.2">
      <c r="A10" s="42"/>
      <c r="B10" s="42"/>
      <c r="C10" s="42">
        <v>817</v>
      </c>
      <c r="D10" s="42"/>
      <c r="E10" s="124" t="s">
        <v>168</v>
      </c>
      <c r="F10" s="229">
        <f>F11</f>
        <v>0</v>
      </c>
      <c r="G10" s="229">
        <f>G11</f>
        <v>0</v>
      </c>
      <c r="H10" s="229">
        <f t="shared" si="0"/>
        <v>0</v>
      </c>
      <c r="I10" s="189" t="s">
        <v>117</v>
      </c>
    </row>
    <row r="11" spans="1:11" s="35" customFormat="1" ht="13.5" customHeight="1" x14ac:dyDescent="0.2">
      <c r="A11" s="78"/>
      <c r="B11" s="78"/>
      <c r="C11" s="78"/>
      <c r="D11" s="78">
        <v>8174</v>
      </c>
      <c r="E11" s="101" t="s">
        <v>169</v>
      </c>
      <c r="F11" s="95">
        <v>0</v>
      </c>
      <c r="G11" s="95">
        <v>0</v>
      </c>
      <c r="H11" s="95">
        <f>F11+G11</f>
        <v>0</v>
      </c>
      <c r="I11" s="227" t="s">
        <v>117</v>
      </c>
    </row>
    <row r="12" spans="1:11" s="3" customFormat="1" ht="24.75" customHeight="1" x14ac:dyDescent="0.2">
      <c r="A12" s="58">
        <v>5</v>
      </c>
      <c r="B12" s="75"/>
      <c r="C12" s="75"/>
      <c r="D12" s="75"/>
      <c r="E12" s="10" t="s">
        <v>28</v>
      </c>
      <c r="F12" s="92">
        <f>F13</f>
        <v>0</v>
      </c>
      <c r="G12" s="92">
        <f>G13</f>
        <v>0</v>
      </c>
      <c r="H12" s="92">
        <f>F12+G12</f>
        <v>0</v>
      </c>
      <c r="I12" s="189" t="s">
        <v>117</v>
      </c>
    </row>
    <row r="13" spans="1:11" s="3" customFormat="1" x14ac:dyDescent="0.2">
      <c r="A13" s="76"/>
      <c r="B13" s="76">
        <v>54</v>
      </c>
      <c r="C13" s="76"/>
      <c r="D13" s="76"/>
      <c r="E13" s="99" t="s">
        <v>157</v>
      </c>
      <c r="F13" s="223">
        <f t="shared" ref="F13:G14" si="2">F14</f>
        <v>0</v>
      </c>
      <c r="G13" s="223">
        <f t="shared" si="2"/>
        <v>0</v>
      </c>
      <c r="H13" s="223">
        <f t="shared" si="0"/>
        <v>0</v>
      </c>
      <c r="I13" s="189" t="s">
        <v>117</v>
      </c>
    </row>
    <row r="14" spans="1:11" s="3" customFormat="1" ht="25.5" x14ac:dyDescent="0.2">
      <c r="A14" s="76"/>
      <c r="B14" s="76"/>
      <c r="C14" s="76">
        <v>544</v>
      </c>
      <c r="D14" s="76"/>
      <c r="E14" s="99" t="s">
        <v>156</v>
      </c>
      <c r="F14" s="223">
        <f t="shared" si="2"/>
        <v>0</v>
      </c>
      <c r="G14" s="223">
        <f t="shared" si="2"/>
        <v>0</v>
      </c>
      <c r="H14" s="223">
        <f t="shared" si="0"/>
        <v>0</v>
      </c>
      <c r="I14" s="189" t="s">
        <v>117</v>
      </c>
    </row>
    <row r="15" spans="1:11" s="3" customFormat="1" ht="27" customHeight="1" x14ac:dyDescent="0.2">
      <c r="A15" s="80"/>
      <c r="B15" s="80"/>
      <c r="C15" s="80"/>
      <c r="D15" s="80">
        <v>5443</v>
      </c>
      <c r="E15" s="123" t="s">
        <v>158</v>
      </c>
      <c r="F15" s="95">
        <v>0</v>
      </c>
      <c r="G15" s="95">
        <v>0</v>
      </c>
      <c r="H15" s="95">
        <f t="shared" si="0"/>
        <v>0</v>
      </c>
      <c r="I15" s="227" t="s">
        <v>117</v>
      </c>
    </row>
    <row r="16" spans="1:11" s="3" customFormat="1" x14ac:dyDescent="0.2">
      <c r="A16" s="80"/>
      <c r="B16" s="80"/>
      <c r="C16" s="80"/>
      <c r="D16" s="80"/>
      <c r="F16" s="230"/>
      <c r="G16" s="230"/>
      <c r="H16" s="230"/>
    </row>
    <row r="17" spans="1:8" s="3" customFormat="1" x14ac:dyDescent="0.2">
      <c r="A17" s="80"/>
      <c r="B17" s="80"/>
      <c r="C17" s="80"/>
      <c r="D17" s="80"/>
      <c r="F17" s="230"/>
      <c r="G17" s="230"/>
      <c r="H17" s="230"/>
    </row>
    <row r="18" spans="1:8" s="3" customFormat="1" x14ac:dyDescent="0.2">
      <c r="A18" s="80"/>
      <c r="B18" s="80"/>
      <c r="C18" s="80"/>
      <c r="D18" s="80"/>
      <c r="F18" s="230"/>
      <c r="G18" s="230"/>
      <c r="H18" s="230"/>
    </row>
    <row r="19" spans="1:8" s="3" customFormat="1" x14ac:dyDescent="0.2">
      <c r="A19" s="80"/>
      <c r="B19" s="80"/>
      <c r="C19" s="80"/>
      <c r="D19" s="80"/>
      <c r="F19" s="230"/>
      <c r="G19" s="230"/>
      <c r="H19" s="230"/>
    </row>
    <row r="20" spans="1:8" s="3" customFormat="1" x14ac:dyDescent="0.2">
      <c r="A20" s="80"/>
      <c r="B20" s="80"/>
      <c r="C20" s="80"/>
      <c r="D20" s="80"/>
      <c r="F20" s="230"/>
      <c r="G20" s="230"/>
      <c r="H20" s="230"/>
    </row>
    <row r="21" spans="1:8" s="3" customFormat="1" x14ac:dyDescent="0.2">
      <c r="A21" s="80"/>
      <c r="B21" s="80"/>
      <c r="C21" s="80"/>
      <c r="D21" s="80"/>
      <c r="F21" s="230"/>
      <c r="G21" s="230"/>
      <c r="H21" s="230"/>
    </row>
    <row r="22" spans="1:8" s="3" customFormat="1" x14ac:dyDescent="0.2">
      <c r="A22" s="80"/>
      <c r="B22" s="80"/>
      <c r="C22" s="80"/>
      <c r="D22" s="80"/>
      <c r="F22" s="230"/>
      <c r="G22" s="230"/>
      <c r="H22" s="230"/>
    </row>
    <row r="23" spans="1:8" s="3" customFormat="1" x14ac:dyDescent="0.2">
      <c r="A23" s="80"/>
      <c r="B23" s="80"/>
      <c r="C23" s="80"/>
      <c r="D23" s="80"/>
      <c r="F23" s="230"/>
      <c r="G23" s="230"/>
      <c r="H23" s="230"/>
    </row>
    <row r="24" spans="1:8" s="3" customFormat="1" x14ac:dyDescent="0.2">
      <c r="A24" s="80"/>
      <c r="B24" s="80"/>
      <c r="C24" s="80"/>
      <c r="D24" s="80"/>
      <c r="F24" s="230"/>
      <c r="G24" s="230"/>
      <c r="H24" s="230"/>
    </row>
    <row r="25" spans="1:8" s="3" customFormat="1" x14ac:dyDescent="0.2">
      <c r="A25" s="80"/>
      <c r="B25" s="80"/>
      <c r="C25" s="80"/>
      <c r="D25" s="80"/>
      <c r="F25" s="230"/>
      <c r="G25" s="230"/>
      <c r="H25" s="230"/>
    </row>
    <row r="26" spans="1:8" s="3" customFormat="1" x14ac:dyDescent="0.2">
      <c r="A26" s="80"/>
      <c r="B26" s="80"/>
      <c r="C26" s="80"/>
      <c r="D26" s="80"/>
      <c r="F26" s="230"/>
      <c r="G26" s="230"/>
      <c r="H26" s="230"/>
    </row>
    <row r="27" spans="1:8" s="3" customFormat="1" x14ac:dyDescent="0.2">
      <c r="A27" s="80"/>
      <c r="B27" s="80"/>
      <c r="C27" s="80"/>
      <c r="D27" s="80"/>
      <c r="F27" s="230"/>
      <c r="G27" s="230"/>
      <c r="H27" s="230"/>
    </row>
    <row r="28" spans="1:8" s="3" customFormat="1" x14ac:dyDescent="0.2">
      <c r="A28" s="80"/>
      <c r="B28" s="80"/>
      <c r="C28" s="80"/>
      <c r="D28" s="80"/>
      <c r="F28" s="230"/>
      <c r="G28" s="230"/>
      <c r="H28" s="230"/>
    </row>
    <row r="29" spans="1:8" s="3" customFormat="1" x14ac:dyDescent="0.2">
      <c r="A29" s="80"/>
      <c r="B29" s="80"/>
      <c r="C29" s="80"/>
      <c r="D29" s="80"/>
      <c r="F29" s="230"/>
      <c r="G29" s="230"/>
      <c r="H29" s="230"/>
    </row>
    <row r="30" spans="1:8" s="3" customFormat="1" x14ac:dyDescent="0.2">
      <c r="A30" s="80"/>
      <c r="B30" s="80"/>
      <c r="C30" s="80"/>
      <c r="D30" s="80"/>
      <c r="F30" s="230"/>
      <c r="G30" s="230"/>
      <c r="H30" s="230"/>
    </row>
    <row r="31" spans="1:8" s="3" customFormat="1" x14ac:dyDescent="0.2">
      <c r="A31" s="80"/>
      <c r="B31" s="80"/>
      <c r="C31" s="80"/>
      <c r="D31" s="80"/>
      <c r="F31" s="230"/>
      <c r="G31" s="230"/>
      <c r="H31" s="230"/>
    </row>
    <row r="32" spans="1:8" s="3" customFormat="1" x14ac:dyDescent="0.2">
      <c r="A32" s="80"/>
      <c r="B32" s="80"/>
      <c r="C32" s="80"/>
      <c r="D32" s="80"/>
      <c r="F32" s="230"/>
      <c r="G32" s="230"/>
      <c r="H32" s="230"/>
    </row>
    <row r="33" spans="1:8" s="3" customFormat="1" x14ac:dyDescent="0.2">
      <c r="A33" s="80"/>
      <c r="B33" s="80"/>
      <c r="C33" s="80"/>
      <c r="D33" s="80"/>
      <c r="F33" s="230"/>
      <c r="G33" s="230"/>
      <c r="H33" s="230"/>
    </row>
    <row r="34" spans="1:8" s="3" customFormat="1" x14ac:dyDescent="0.2">
      <c r="A34" s="80"/>
      <c r="B34" s="80"/>
      <c r="C34" s="80"/>
      <c r="D34" s="80"/>
      <c r="F34" s="230"/>
      <c r="G34" s="230"/>
      <c r="H34" s="230"/>
    </row>
    <row r="35" spans="1:8" s="3" customFormat="1" x14ac:dyDescent="0.2">
      <c r="A35" s="80"/>
      <c r="B35" s="80"/>
      <c r="C35" s="80"/>
      <c r="D35" s="80"/>
      <c r="F35" s="230"/>
      <c r="G35" s="230"/>
      <c r="H35" s="230"/>
    </row>
    <row r="36" spans="1:8" s="3" customFormat="1" x14ac:dyDescent="0.2">
      <c r="A36" s="80"/>
      <c r="B36" s="80"/>
      <c r="C36" s="80"/>
      <c r="D36" s="80"/>
      <c r="F36" s="230"/>
      <c r="G36" s="230"/>
      <c r="H36" s="230"/>
    </row>
    <row r="37" spans="1:8" s="3" customFormat="1" x14ac:dyDescent="0.2">
      <c r="A37" s="80"/>
      <c r="B37" s="80"/>
      <c r="C37" s="80"/>
      <c r="D37" s="80"/>
      <c r="F37" s="230"/>
      <c r="G37" s="230"/>
      <c r="H37" s="230"/>
    </row>
    <row r="38" spans="1:8" s="3" customFormat="1" x14ac:dyDescent="0.2">
      <c r="A38" s="80"/>
      <c r="B38" s="80"/>
      <c r="C38" s="80"/>
      <c r="D38" s="80"/>
      <c r="F38" s="230"/>
      <c r="G38" s="230"/>
      <c r="H38" s="230"/>
    </row>
    <row r="39" spans="1:8" s="3" customFormat="1" x14ac:dyDescent="0.2">
      <c r="A39" s="80"/>
      <c r="B39" s="80"/>
      <c r="C39" s="80"/>
      <c r="D39" s="80"/>
      <c r="F39" s="230"/>
      <c r="G39" s="230"/>
      <c r="H39" s="230"/>
    </row>
    <row r="40" spans="1:8" s="3" customFormat="1" x14ac:dyDescent="0.2">
      <c r="A40" s="80"/>
      <c r="B40" s="80"/>
      <c r="C40" s="80"/>
      <c r="D40" s="80"/>
      <c r="F40" s="230"/>
      <c r="G40" s="230"/>
      <c r="H40" s="230"/>
    </row>
    <row r="41" spans="1:8" s="3" customFormat="1" x14ac:dyDescent="0.2">
      <c r="A41" s="80"/>
      <c r="B41" s="80"/>
      <c r="C41" s="80"/>
      <c r="D41" s="80"/>
      <c r="F41" s="230"/>
      <c r="G41" s="230"/>
      <c r="H41" s="230"/>
    </row>
    <row r="42" spans="1:8" s="3" customFormat="1" x14ac:dyDescent="0.2">
      <c r="A42" s="80"/>
      <c r="B42" s="80"/>
      <c r="C42" s="80"/>
      <c r="D42" s="80"/>
      <c r="F42" s="230"/>
      <c r="G42" s="230"/>
      <c r="H42" s="230"/>
    </row>
    <row r="43" spans="1:8" s="3" customFormat="1" x14ac:dyDescent="0.2">
      <c r="A43" s="80"/>
      <c r="B43" s="80"/>
      <c r="C43" s="80"/>
      <c r="D43" s="80"/>
      <c r="F43" s="230"/>
      <c r="G43" s="230"/>
      <c r="H43" s="230"/>
    </row>
    <row r="44" spans="1:8" s="3" customFormat="1" x14ac:dyDescent="0.2">
      <c r="A44" s="80"/>
      <c r="B44" s="80"/>
      <c r="C44" s="80"/>
      <c r="D44" s="80"/>
      <c r="F44" s="230"/>
      <c r="G44" s="230"/>
      <c r="H44" s="230"/>
    </row>
    <row r="45" spans="1:8" s="3" customFormat="1" x14ac:dyDescent="0.2">
      <c r="A45" s="80"/>
      <c r="B45" s="80"/>
      <c r="C45" s="80"/>
      <c r="D45" s="80"/>
      <c r="F45" s="230"/>
      <c r="G45" s="230"/>
      <c r="H45" s="230"/>
    </row>
    <row r="46" spans="1:8" s="3" customFormat="1" x14ac:dyDescent="0.2">
      <c r="A46" s="80"/>
      <c r="B46" s="80"/>
      <c r="C46" s="80"/>
      <c r="D46" s="80"/>
      <c r="F46" s="230"/>
      <c r="G46" s="230"/>
      <c r="H46" s="230"/>
    </row>
    <row r="47" spans="1:8" s="3" customFormat="1" x14ac:dyDescent="0.2">
      <c r="A47" s="80"/>
      <c r="B47" s="80"/>
      <c r="C47" s="80"/>
      <c r="D47" s="80"/>
      <c r="F47" s="230"/>
      <c r="G47" s="230"/>
      <c r="H47" s="230"/>
    </row>
    <row r="48" spans="1:8" s="3" customFormat="1" x14ac:dyDescent="0.2">
      <c r="A48" s="80"/>
      <c r="B48" s="80"/>
      <c r="C48" s="80"/>
      <c r="D48" s="80"/>
      <c r="F48" s="230"/>
      <c r="G48" s="230"/>
      <c r="H48" s="230"/>
    </row>
    <row r="49" spans="1:8" s="3" customFormat="1" x14ac:dyDescent="0.2">
      <c r="A49" s="80"/>
      <c r="B49" s="80"/>
      <c r="C49" s="80"/>
      <c r="D49" s="80"/>
      <c r="F49" s="230"/>
      <c r="G49" s="230"/>
      <c r="H49" s="230"/>
    </row>
    <row r="50" spans="1:8" s="3" customFormat="1" x14ac:dyDescent="0.2">
      <c r="A50" s="80"/>
      <c r="B50" s="80"/>
      <c r="C50" s="80"/>
      <c r="D50" s="80"/>
      <c r="F50" s="230"/>
      <c r="G50" s="230"/>
      <c r="H50" s="230"/>
    </row>
    <row r="51" spans="1:8" s="3" customFormat="1" x14ac:dyDescent="0.2">
      <c r="A51" s="80"/>
      <c r="B51" s="80"/>
      <c r="C51" s="80"/>
      <c r="D51" s="80"/>
      <c r="F51" s="230"/>
      <c r="G51" s="230"/>
      <c r="H51" s="230"/>
    </row>
    <row r="52" spans="1:8" s="3" customFormat="1" x14ac:dyDescent="0.2">
      <c r="A52" s="80"/>
      <c r="B52" s="80"/>
      <c r="C52" s="80"/>
      <c r="D52" s="80"/>
      <c r="F52" s="230"/>
      <c r="G52" s="230"/>
      <c r="H52" s="230"/>
    </row>
    <row r="53" spans="1:8" s="3" customFormat="1" x14ac:dyDescent="0.2">
      <c r="A53" s="80"/>
      <c r="B53" s="80"/>
      <c r="C53" s="80"/>
      <c r="D53" s="80"/>
      <c r="F53" s="230"/>
      <c r="G53" s="230"/>
      <c r="H53" s="230"/>
    </row>
    <row r="54" spans="1:8" s="3" customFormat="1" x14ac:dyDescent="0.2">
      <c r="A54" s="80"/>
      <c r="B54" s="80"/>
      <c r="C54" s="80"/>
      <c r="D54" s="80"/>
      <c r="F54" s="230"/>
      <c r="G54" s="230"/>
      <c r="H54" s="230"/>
    </row>
    <row r="55" spans="1:8" s="3" customFormat="1" x14ac:dyDescent="0.2">
      <c r="A55" s="80"/>
      <c r="B55" s="80"/>
      <c r="C55" s="80"/>
      <c r="D55" s="80"/>
      <c r="F55" s="230"/>
      <c r="G55" s="230"/>
      <c r="H55" s="230"/>
    </row>
    <row r="56" spans="1:8" s="3" customFormat="1" x14ac:dyDescent="0.2">
      <c r="A56" s="80"/>
      <c r="B56" s="80"/>
      <c r="C56" s="80"/>
      <c r="D56" s="80"/>
      <c r="F56" s="230"/>
      <c r="G56" s="230"/>
      <c r="H56" s="230"/>
    </row>
    <row r="57" spans="1:8" s="3" customFormat="1" x14ac:dyDescent="0.2">
      <c r="A57" s="80"/>
      <c r="B57" s="80"/>
      <c r="C57" s="80"/>
      <c r="D57" s="80"/>
      <c r="F57" s="230"/>
      <c r="G57" s="230"/>
      <c r="H57" s="230"/>
    </row>
    <row r="58" spans="1:8" s="3" customFormat="1" x14ac:dyDescent="0.2">
      <c r="A58" s="80"/>
      <c r="B58" s="80"/>
      <c r="C58" s="80"/>
      <c r="D58" s="80"/>
      <c r="F58" s="230"/>
      <c r="G58" s="230"/>
      <c r="H58" s="230"/>
    </row>
    <row r="59" spans="1:8" s="3" customFormat="1" x14ac:dyDescent="0.2">
      <c r="A59" s="80"/>
      <c r="B59" s="80"/>
      <c r="C59" s="80"/>
      <c r="D59" s="80"/>
      <c r="F59" s="230"/>
      <c r="G59" s="230"/>
      <c r="H59" s="230"/>
    </row>
    <row r="60" spans="1:8" s="3" customFormat="1" x14ac:dyDescent="0.2">
      <c r="A60" s="80"/>
      <c r="B60" s="80"/>
      <c r="C60" s="80"/>
      <c r="D60" s="80"/>
      <c r="F60" s="230"/>
      <c r="G60" s="230"/>
      <c r="H60" s="230"/>
    </row>
    <row r="61" spans="1:8" s="3" customFormat="1" x14ac:dyDescent="0.2">
      <c r="A61" s="80"/>
      <c r="B61" s="80"/>
      <c r="C61" s="80"/>
      <c r="D61" s="80"/>
      <c r="F61" s="230"/>
      <c r="G61" s="230"/>
      <c r="H61" s="230"/>
    </row>
    <row r="62" spans="1:8" s="3" customFormat="1" x14ac:dyDescent="0.2">
      <c r="A62" s="80"/>
      <c r="B62" s="80"/>
      <c r="C62" s="80"/>
      <c r="D62" s="80"/>
      <c r="F62" s="230"/>
      <c r="G62" s="230"/>
      <c r="H62" s="230"/>
    </row>
    <row r="63" spans="1:8" s="3" customFormat="1" x14ac:dyDescent="0.2">
      <c r="A63" s="80"/>
      <c r="B63" s="80"/>
      <c r="C63" s="80"/>
      <c r="D63" s="80"/>
      <c r="F63" s="230"/>
      <c r="G63" s="230"/>
      <c r="H63" s="230"/>
    </row>
    <row r="64" spans="1:8" s="3" customFormat="1" x14ac:dyDescent="0.2">
      <c r="A64" s="80"/>
      <c r="B64" s="80"/>
      <c r="C64" s="80"/>
      <c r="D64" s="80"/>
      <c r="F64" s="230"/>
      <c r="G64" s="230"/>
      <c r="H64" s="230"/>
    </row>
    <row r="65" spans="1:8" s="3" customFormat="1" x14ac:dyDescent="0.2">
      <c r="A65" s="80"/>
      <c r="B65" s="80"/>
      <c r="C65" s="80"/>
      <c r="D65" s="80"/>
      <c r="F65" s="230"/>
      <c r="G65" s="230"/>
      <c r="H65" s="230"/>
    </row>
    <row r="66" spans="1:8" s="3" customFormat="1" x14ac:dyDescent="0.2">
      <c r="A66" s="80"/>
      <c r="B66" s="80"/>
      <c r="C66" s="80"/>
      <c r="D66" s="80"/>
      <c r="F66" s="230"/>
      <c r="G66" s="230"/>
      <c r="H66" s="230"/>
    </row>
    <row r="67" spans="1:8" s="3" customFormat="1" x14ac:dyDescent="0.2">
      <c r="A67" s="80"/>
      <c r="B67" s="80"/>
      <c r="C67" s="80"/>
      <c r="D67" s="80"/>
      <c r="F67" s="230"/>
      <c r="G67" s="230"/>
      <c r="H67" s="230"/>
    </row>
    <row r="68" spans="1:8" s="3" customFormat="1" x14ac:dyDescent="0.2">
      <c r="A68" s="80"/>
      <c r="B68" s="80"/>
      <c r="C68" s="80"/>
      <c r="D68" s="80"/>
      <c r="F68" s="230"/>
      <c r="G68" s="230"/>
      <c r="H68" s="230"/>
    </row>
    <row r="69" spans="1:8" s="3" customFormat="1" x14ac:dyDescent="0.2">
      <c r="A69" s="80"/>
      <c r="B69" s="80"/>
      <c r="C69" s="80"/>
      <c r="D69" s="80"/>
      <c r="F69" s="230"/>
      <c r="G69" s="230"/>
      <c r="H69" s="230"/>
    </row>
    <row r="70" spans="1:8" s="3" customFormat="1" x14ac:dyDescent="0.2">
      <c r="A70" s="80"/>
      <c r="B70" s="80"/>
      <c r="C70" s="80"/>
      <c r="D70" s="80"/>
      <c r="F70" s="230"/>
      <c r="G70" s="230"/>
      <c r="H70" s="230"/>
    </row>
    <row r="71" spans="1:8" s="3" customFormat="1" x14ac:dyDescent="0.2">
      <c r="A71" s="80"/>
      <c r="B71" s="80"/>
      <c r="C71" s="80"/>
      <c r="D71" s="80"/>
      <c r="F71" s="230"/>
      <c r="G71" s="230"/>
      <c r="H71" s="230"/>
    </row>
    <row r="72" spans="1:8" s="3" customFormat="1" x14ac:dyDescent="0.2">
      <c r="A72" s="80"/>
      <c r="B72" s="80"/>
      <c r="C72" s="80"/>
      <c r="D72" s="80"/>
      <c r="F72" s="230"/>
      <c r="G72" s="230"/>
      <c r="H72" s="230"/>
    </row>
    <row r="73" spans="1:8" s="3" customFormat="1" x14ac:dyDescent="0.2">
      <c r="A73" s="80"/>
      <c r="B73" s="80"/>
      <c r="C73" s="80"/>
      <c r="D73" s="80"/>
      <c r="F73" s="230"/>
      <c r="G73" s="230"/>
      <c r="H73" s="230"/>
    </row>
    <row r="74" spans="1:8" s="3" customFormat="1" x14ac:dyDescent="0.2">
      <c r="A74" s="80"/>
      <c r="B74" s="80"/>
      <c r="C74" s="80"/>
      <c r="D74" s="80"/>
      <c r="F74" s="230"/>
      <c r="G74" s="230"/>
      <c r="H74" s="230"/>
    </row>
    <row r="75" spans="1:8" s="3" customFormat="1" x14ac:dyDescent="0.2">
      <c r="A75" s="80"/>
      <c r="B75" s="80"/>
      <c r="C75" s="80"/>
      <c r="D75" s="80"/>
      <c r="F75" s="230"/>
      <c r="G75" s="230"/>
      <c r="H75" s="230"/>
    </row>
    <row r="76" spans="1:8" s="3" customFormat="1" x14ac:dyDescent="0.2">
      <c r="A76" s="80"/>
      <c r="B76" s="80"/>
      <c r="C76" s="80"/>
      <c r="D76" s="80"/>
      <c r="F76" s="230"/>
      <c r="G76" s="230"/>
      <c r="H76" s="230"/>
    </row>
    <row r="77" spans="1:8" s="3" customFormat="1" x14ac:dyDescent="0.2">
      <c r="A77" s="80"/>
      <c r="B77" s="80"/>
      <c r="C77" s="80"/>
      <c r="D77" s="80"/>
      <c r="F77" s="230"/>
      <c r="G77" s="230"/>
      <c r="H77" s="230"/>
    </row>
    <row r="78" spans="1:8" s="3" customFormat="1" x14ac:dyDescent="0.2">
      <c r="A78" s="80"/>
      <c r="B78" s="80"/>
      <c r="C78" s="80"/>
      <c r="D78" s="80"/>
      <c r="F78" s="230"/>
      <c r="G78" s="230"/>
      <c r="H78" s="230"/>
    </row>
    <row r="79" spans="1:8" s="3" customFormat="1" x14ac:dyDescent="0.2">
      <c r="A79" s="80"/>
      <c r="B79" s="80"/>
      <c r="C79" s="80"/>
      <c r="D79" s="80"/>
      <c r="F79" s="230"/>
      <c r="G79" s="230"/>
      <c r="H79" s="230"/>
    </row>
    <row r="80" spans="1:8" s="3" customFormat="1" x14ac:dyDescent="0.2">
      <c r="A80" s="80"/>
      <c r="B80" s="80"/>
      <c r="C80" s="80"/>
      <c r="D80" s="80"/>
      <c r="F80" s="230"/>
      <c r="G80" s="230"/>
      <c r="H80" s="230"/>
    </row>
    <row r="81" spans="1:8" s="3" customFormat="1" x14ac:dyDescent="0.2">
      <c r="A81" s="80"/>
      <c r="B81" s="80"/>
      <c r="C81" s="80"/>
      <c r="D81" s="80"/>
      <c r="F81" s="230"/>
      <c r="G81" s="230"/>
      <c r="H81" s="230"/>
    </row>
    <row r="82" spans="1:8" s="3" customFormat="1" x14ac:dyDescent="0.2">
      <c r="A82" s="80"/>
      <c r="B82" s="80"/>
      <c r="C82" s="80"/>
      <c r="D82" s="80"/>
      <c r="F82" s="230"/>
      <c r="G82" s="230"/>
      <c r="H82" s="230"/>
    </row>
    <row r="83" spans="1:8" s="3" customFormat="1" x14ac:dyDescent="0.2">
      <c r="A83" s="80"/>
      <c r="B83" s="80"/>
      <c r="C83" s="80"/>
      <c r="D83" s="80"/>
      <c r="F83" s="230"/>
      <c r="G83" s="230"/>
      <c r="H83" s="230"/>
    </row>
    <row r="84" spans="1:8" s="3" customFormat="1" x14ac:dyDescent="0.2">
      <c r="A84" s="80"/>
      <c r="B84" s="80"/>
      <c r="C84" s="80"/>
      <c r="D84" s="80"/>
      <c r="F84" s="230"/>
      <c r="G84" s="230"/>
      <c r="H84" s="230"/>
    </row>
    <row r="85" spans="1:8" s="3" customFormat="1" x14ac:dyDescent="0.2">
      <c r="A85" s="80"/>
      <c r="B85" s="80"/>
      <c r="C85" s="80"/>
      <c r="D85" s="80"/>
      <c r="F85" s="230"/>
      <c r="G85" s="230"/>
      <c r="H85" s="230"/>
    </row>
    <row r="86" spans="1:8" s="3" customFormat="1" x14ac:dyDescent="0.2">
      <c r="A86" s="80"/>
      <c r="B86" s="80"/>
      <c r="C86" s="80"/>
      <c r="D86" s="80"/>
      <c r="F86" s="230"/>
      <c r="G86" s="230"/>
      <c r="H86" s="230"/>
    </row>
    <row r="87" spans="1:8" s="3" customFormat="1" x14ac:dyDescent="0.2">
      <c r="A87" s="80"/>
      <c r="B87" s="80"/>
      <c r="C87" s="80"/>
      <c r="D87" s="80"/>
      <c r="F87" s="230"/>
      <c r="G87" s="230"/>
      <c r="H87" s="230"/>
    </row>
    <row r="88" spans="1:8" s="3" customFormat="1" x14ac:dyDescent="0.2">
      <c r="A88" s="80"/>
      <c r="B88" s="80"/>
      <c r="C88" s="80"/>
      <c r="D88" s="80"/>
      <c r="F88" s="230"/>
      <c r="G88" s="230"/>
      <c r="H88" s="230"/>
    </row>
    <row r="89" spans="1:8" s="3" customFormat="1" x14ac:dyDescent="0.2">
      <c r="A89" s="80"/>
      <c r="B89" s="80"/>
      <c r="C89" s="80"/>
      <c r="D89" s="80"/>
      <c r="F89" s="230"/>
      <c r="G89" s="230"/>
      <c r="H89" s="230"/>
    </row>
    <row r="90" spans="1:8" s="3" customFormat="1" x14ac:dyDescent="0.2">
      <c r="A90" s="80"/>
      <c r="B90" s="80"/>
      <c r="C90" s="80"/>
      <c r="D90" s="80"/>
      <c r="F90" s="230"/>
      <c r="G90" s="230"/>
      <c r="H90" s="230"/>
    </row>
    <row r="91" spans="1:8" s="3" customFormat="1" x14ac:dyDescent="0.2">
      <c r="A91" s="80"/>
      <c r="B91" s="80"/>
      <c r="C91" s="80"/>
      <c r="D91" s="80"/>
      <c r="F91" s="230"/>
      <c r="G91" s="230"/>
      <c r="H91" s="230"/>
    </row>
    <row r="92" spans="1:8" s="3" customFormat="1" x14ac:dyDescent="0.2">
      <c r="A92" s="80"/>
      <c r="B92" s="80"/>
      <c r="C92" s="80"/>
      <c r="D92" s="80"/>
      <c r="F92" s="230"/>
      <c r="G92" s="230"/>
      <c r="H92" s="230"/>
    </row>
    <row r="93" spans="1:8" s="3" customFormat="1" x14ac:dyDescent="0.2">
      <c r="A93" s="80"/>
      <c r="B93" s="80"/>
      <c r="C93" s="80"/>
      <c r="D93" s="80"/>
      <c r="F93" s="230"/>
      <c r="G93" s="230"/>
      <c r="H93" s="230"/>
    </row>
    <row r="94" spans="1:8" s="3" customFormat="1" x14ac:dyDescent="0.2">
      <c r="A94" s="80"/>
      <c r="B94" s="80"/>
      <c r="C94" s="80"/>
      <c r="D94" s="80"/>
      <c r="F94" s="230"/>
      <c r="G94" s="230"/>
      <c r="H94" s="230"/>
    </row>
    <row r="95" spans="1:8" s="3" customFormat="1" x14ac:dyDescent="0.2">
      <c r="A95" s="80"/>
      <c r="B95" s="80"/>
      <c r="C95" s="80"/>
      <c r="D95" s="80"/>
      <c r="F95" s="230"/>
      <c r="G95" s="230"/>
      <c r="H95" s="230"/>
    </row>
    <row r="96" spans="1:8" s="3" customFormat="1" x14ac:dyDescent="0.2">
      <c r="A96" s="80"/>
      <c r="B96" s="80"/>
      <c r="C96" s="80"/>
      <c r="D96" s="80"/>
      <c r="F96" s="230"/>
      <c r="G96" s="230"/>
      <c r="H96" s="230"/>
    </row>
    <row r="97" spans="1:8" s="3" customFormat="1" x14ac:dyDescent="0.2">
      <c r="A97" s="80"/>
      <c r="B97" s="80"/>
      <c r="C97" s="80"/>
      <c r="D97" s="80"/>
      <c r="F97" s="230"/>
      <c r="G97" s="230"/>
      <c r="H97" s="230"/>
    </row>
    <row r="98" spans="1:8" s="3" customFormat="1" x14ac:dyDescent="0.2">
      <c r="A98" s="80"/>
      <c r="B98" s="80"/>
      <c r="C98" s="80"/>
      <c r="D98" s="80"/>
      <c r="F98" s="230"/>
      <c r="G98" s="230"/>
      <c r="H98" s="230"/>
    </row>
    <row r="99" spans="1:8" s="3" customFormat="1" x14ac:dyDescent="0.2">
      <c r="A99" s="80"/>
      <c r="B99" s="80"/>
      <c r="C99" s="80"/>
      <c r="D99" s="80"/>
      <c r="F99" s="230"/>
      <c r="G99" s="230"/>
      <c r="H99" s="230"/>
    </row>
    <row r="100" spans="1:8" s="3" customFormat="1" x14ac:dyDescent="0.2">
      <c r="A100" s="80"/>
      <c r="B100" s="80"/>
      <c r="C100" s="80"/>
      <c r="D100" s="80"/>
      <c r="F100" s="230"/>
      <c r="G100" s="230"/>
      <c r="H100" s="230"/>
    </row>
    <row r="101" spans="1:8" s="3" customFormat="1" x14ac:dyDescent="0.2">
      <c r="A101" s="80"/>
      <c r="B101" s="80"/>
      <c r="C101" s="80"/>
      <c r="D101" s="80"/>
      <c r="F101" s="230"/>
      <c r="G101" s="230"/>
      <c r="H101" s="230"/>
    </row>
    <row r="102" spans="1:8" s="3" customFormat="1" x14ac:dyDescent="0.2">
      <c r="A102" s="80"/>
      <c r="B102" s="80"/>
      <c r="C102" s="80"/>
      <c r="D102" s="80"/>
      <c r="F102" s="230"/>
      <c r="G102" s="230"/>
      <c r="H102" s="230"/>
    </row>
    <row r="103" spans="1:8" s="3" customFormat="1" x14ac:dyDescent="0.2">
      <c r="A103" s="80"/>
      <c r="B103" s="80"/>
      <c r="C103" s="80"/>
      <c r="D103" s="80"/>
      <c r="F103" s="230"/>
      <c r="G103" s="230"/>
      <c r="H103" s="230"/>
    </row>
    <row r="104" spans="1:8" s="3" customFormat="1" x14ac:dyDescent="0.2">
      <c r="A104" s="80"/>
      <c r="B104" s="80"/>
      <c r="C104" s="80"/>
      <c r="D104" s="80"/>
      <c r="F104" s="230"/>
      <c r="G104" s="230"/>
      <c r="H104" s="230"/>
    </row>
    <row r="105" spans="1:8" s="3" customFormat="1" x14ac:dyDescent="0.2">
      <c r="A105" s="80"/>
      <c r="B105" s="80"/>
      <c r="C105" s="80"/>
      <c r="D105" s="80"/>
      <c r="F105" s="230"/>
      <c r="G105" s="230"/>
      <c r="H105" s="230"/>
    </row>
    <row r="106" spans="1:8" s="3" customFormat="1" x14ac:dyDescent="0.2">
      <c r="A106" s="80"/>
      <c r="B106" s="80"/>
      <c r="C106" s="80"/>
      <c r="D106" s="80"/>
      <c r="F106" s="230"/>
      <c r="G106" s="230"/>
      <c r="H106" s="230"/>
    </row>
    <row r="107" spans="1:8" s="3" customFormat="1" x14ac:dyDescent="0.2">
      <c r="A107" s="80"/>
      <c r="B107" s="80"/>
      <c r="C107" s="80"/>
      <c r="D107" s="80"/>
      <c r="F107" s="230"/>
      <c r="G107" s="230"/>
      <c r="H107" s="230"/>
    </row>
    <row r="108" spans="1:8" s="3" customFormat="1" x14ac:dyDescent="0.2">
      <c r="A108" s="80"/>
      <c r="B108" s="80"/>
      <c r="C108" s="80"/>
      <c r="D108" s="80"/>
      <c r="F108" s="230"/>
      <c r="G108" s="230"/>
      <c r="H108" s="230"/>
    </row>
    <row r="109" spans="1:8" s="3" customFormat="1" x14ac:dyDescent="0.2">
      <c r="A109" s="80"/>
      <c r="B109" s="80"/>
      <c r="C109" s="80"/>
      <c r="D109" s="80"/>
      <c r="F109" s="230"/>
      <c r="G109" s="230"/>
      <c r="H109" s="230"/>
    </row>
    <row r="110" spans="1:8" s="3" customFormat="1" x14ac:dyDescent="0.2">
      <c r="A110" s="80"/>
      <c r="B110" s="80"/>
      <c r="C110" s="80"/>
      <c r="D110" s="80"/>
      <c r="F110" s="230"/>
      <c r="G110" s="230"/>
      <c r="H110" s="230"/>
    </row>
    <row r="111" spans="1:8" s="3" customFormat="1" x14ac:dyDescent="0.2">
      <c r="A111" s="80"/>
      <c r="B111" s="80"/>
      <c r="C111" s="80"/>
      <c r="D111" s="80"/>
      <c r="F111" s="230"/>
      <c r="G111" s="230"/>
      <c r="H111" s="230"/>
    </row>
    <row r="112" spans="1:8" s="3" customFormat="1" x14ac:dyDescent="0.2">
      <c r="A112" s="80"/>
      <c r="B112" s="80"/>
      <c r="C112" s="80"/>
      <c r="D112" s="80"/>
      <c r="F112" s="230"/>
      <c r="G112" s="230"/>
      <c r="H112" s="230"/>
    </row>
    <row r="113" spans="1:8" s="3" customFormat="1" x14ac:dyDescent="0.2">
      <c r="A113" s="80"/>
      <c r="B113" s="80"/>
      <c r="C113" s="80"/>
      <c r="D113" s="80"/>
      <c r="F113" s="230"/>
      <c r="G113" s="230"/>
      <c r="H113" s="230"/>
    </row>
    <row r="114" spans="1:8" s="3" customFormat="1" x14ac:dyDescent="0.2">
      <c r="A114" s="80"/>
      <c r="B114" s="80"/>
      <c r="C114" s="80"/>
      <c r="D114" s="80"/>
      <c r="F114" s="230"/>
      <c r="G114" s="230"/>
      <c r="H114" s="230"/>
    </row>
    <row r="115" spans="1:8" s="3" customFormat="1" x14ac:dyDescent="0.2">
      <c r="A115" s="80"/>
      <c r="B115" s="80"/>
      <c r="C115" s="80"/>
      <c r="D115" s="80"/>
      <c r="F115" s="230"/>
      <c r="G115" s="230"/>
      <c r="H115" s="230"/>
    </row>
    <row r="116" spans="1:8" s="3" customFormat="1" x14ac:dyDescent="0.2">
      <c r="A116" s="80"/>
      <c r="B116" s="80"/>
      <c r="C116" s="80"/>
      <c r="D116" s="80"/>
      <c r="F116" s="230"/>
      <c r="G116" s="230"/>
      <c r="H116" s="230"/>
    </row>
    <row r="117" spans="1:8" s="3" customFormat="1" x14ac:dyDescent="0.2">
      <c r="A117" s="80"/>
      <c r="B117" s="80"/>
      <c r="C117" s="80"/>
      <c r="D117" s="80"/>
      <c r="F117" s="230"/>
      <c r="G117" s="230"/>
      <c r="H117" s="230"/>
    </row>
    <row r="118" spans="1:8" s="3" customFormat="1" x14ac:dyDescent="0.2">
      <c r="A118" s="80"/>
      <c r="B118" s="80"/>
      <c r="C118" s="80"/>
      <c r="D118" s="80"/>
      <c r="F118" s="230"/>
      <c r="G118" s="230"/>
      <c r="H118" s="230"/>
    </row>
    <row r="119" spans="1:8" s="3" customFormat="1" x14ac:dyDescent="0.2">
      <c r="A119" s="80"/>
      <c r="B119" s="80"/>
      <c r="C119" s="80"/>
      <c r="D119" s="80"/>
      <c r="F119" s="230"/>
      <c r="G119" s="230"/>
      <c r="H119" s="230"/>
    </row>
    <row r="120" spans="1:8" s="3" customFormat="1" x14ac:dyDescent="0.2">
      <c r="A120" s="80"/>
      <c r="B120" s="80"/>
      <c r="C120" s="80"/>
      <c r="D120" s="80"/>
      <c r="F120" s="230"/>
      <c r="G120" s="230"/>
      <c r="H120" s="230"/>
    </row>
    <row r="121" spans="1:8" s="3" customFormat="1" x14ac:dyDescent="0.2">
      <c r="A121" s="80"/>
      <c r="B121" s="80"/>
      <c r="C121" s="80"/>
      <c r="D121" s="80"/>
      <c r="F121" s="230"/>
      <c r="G121" s="230"/>
      <c r="H121" s="230"/>
    </row>
    <row r="122" spans="1:8" s="3" customFormat="1" x14ac:dyDescent="0.2">
      <c r="A122" s="80"/>
      <c r="B122" s="80"/>
      <c r="C122" s="80"/>
      <c r="D122" s="80"/>
      <c r="F122" s="230"/>
      <c r="G122" s="230"/>
      <c r="H122" s="230"/>
    </row>
    <row r="123" spans="1:8" s="3" customFormat="1" x14ac:dyDescent="0.2">
      <c r="A123" s="80"/>
      <c r="B123" s="80"/>
      <c r="C123" s="80"/>
      <c r="D123" s="80"/>
      <c r="F123" s="230"/>
      <c r="G123" s="230"/>
      <c r="H123" s="230"/>
    </row>
    <row r="124" spans="1:8" s="3" customFormat="1" x14ac:dyDescent="0.2">
      <c r="A124" s="80"/>
      <c r="B124" s="80"/>
      <c r="C124" s="80"/>
      <c r="D124" s="80"/>
      <c r="F124" s="230"/>
      <c r="G124" s="230"/>
      <c r="H124" s="230"/>
    </row>
    <row r="125" spans="1:8" s="3" customFormat="1" x14ac:dyDescent="0.2">
      <c r="A125" s="80"/>
      <c r="B125" s="80"/>
      <c r="C125" s="80"/>
      <c r="D125" s="80"/>
      <c r="F125" s="230"/>
      <c r="G125" s="230"/>
      <c r="H125" s="230"/>
    </row>
    <row r="126" spans="1:8" s="3" customFormat="1" x14ac:dyDescent="0.2">
      <c r="A126" s="80"/>
      <c r="B126" s="80"/>
      <c r="C126" s="80"/>
      <c r="D126" s="80"/>
      <c r="F126" s="230"/>
      <c r="G126" s="230"/>
      <c r="H126" s="230"/>
    </row>
    <row r="127" spans="1:8" s="3" customFormat="1" x14ac:dyDescent="0.2">
      <c r="A127" s="80"/>
      <c r="B127" s="80"/>
      <c r="C127" s="80"/>
      <c r="D127" s="80"/>
      <c r="F127" s="230"/>
      <c r="G127" s="230"/>
      <c r="H127" s="230"/>
    </row>
    <row r="128" spans="1:8" s="3" customFormat="1" x14ac:dyDescent="0.2">
      <c r="A128" s="80"/>
      <c r="B128" s="80"/>
      <c r="C128" s="80"/>
      <c r="D128" s="80"/>
      <c r="F128" s="230"/>
      <c r="G128" s="230"/>
      <c r="H128" s="230"/>
    </row>
    <row r="129" spans="1:8" s="3" customFormat="1" x14ac:dyDescent="0.2">
      <c r="A129" s="80"/>
      <c r="B129" s="80"/>
      <c r="C129" s="80"/>
      <c r="D129" s="80"/>
      <c r="F129" s="230"/>
      <c r="G129" s="230"/>
      <c r="H129" s="230"/>
    </row>
    <row r="130" spans="1:8" s="3" customFormat="1" x14ac:dyDescent="0.2">
      <c r="A130" s="80"/>
      <c r="B130" s="80"/>
      <c r="C130" s="80"/>
      <c r="D130" s="80"/>
      <c r="F130" s="230"/>
      <c r="G130" s="230"/>
      <c r="H130" s="230"/>
    </row>
    <row r="131" spans="1:8" s="3" customFormat="1" x14ac:dyDescent="0.2">
      <c r="A131" s="80"/>
      <c r="B131" s="80"/>
      <c r="C131" s="80"/>
      <c r="D131" s="80"/>
      <c r="F131" s="230"/>
      <c r="G131" s="230"/>
      <c r="H131" s="230"/>
    </row>
    <row r="132" spans="1:8" s="3" customFormat="1" x14ac:dyDescent="0.2">
      <c r="A132" s="80"/>
      <c r="B132" s="80"/>
      <c r="C132" s="80"/>
      <c r="D132" s="80"/>
      <c r="F132" s="230"/>
      <c r="G132" s="230"/>
      <c r="H132" s="230"/>
    </row>
    <row r="133" spans="1:8" s="3" customFormat="1" x14ac:dyDescent="0.2">
      <c r="A133" s="80"/>
      <c r="B133" s="80"/>
      <c r="C133" s="80"/>
      <c r="D133" s="80"/>
      <c r="F133" s="230"/>
      <c r="G133" s="230"/>
      <c r="H133" s="230"/>
    </row>
    <row r="134" spans="1:8" s="3" customFormat="1" x14ac:dyDescent="0.2">
      <c r="A134" s="80"/>
      <c r="B134" s="80"/>
      <c r="C134" s="80"/>
      <c r="D134" s="80"/>
      <c r="F134" s="230"/>
      <c r="G134" s="230"/>
      <c r="H134" s="230"/>
    </row>
    <row r="135" spans="1:8" s="3" customFormat="1" x14ac:dyDescent="0.2">
      <c r="A135" s="80"/>
      <c r="B135" s="80"/>
      <c r="C135" s="80"/>
      <c r="D135" s="80"/>
      <c r="F135" s="230"/>
      <c r="G135" s="230"/>
      <c r="H135" s="230"/>
    </row>
    <row r="136" spans="1:8" s="3" customFormat="1" x14ac:dyDescent="0.2">
      <c r="A136" s="80"/>
      <c r="B136" s="80"/>
      <c r="C136" s="80"/>
      <c r="D136" s="80"/>
      <c r="F136" s="230"/>
      <c r="G136" s="230"/>
      <c r="H136" s="230"/>
    </row>
    <row r="137" spans="1:8" s="3" customFormat="1" x14ac:dyDescent="0.2">
      <c r="A137" s="80"/>
      <c r="B137" s="80"/>
      <c r="C137" s="80"/>
      <c r="D137" s="80"/>
      <c r="F137" s="230"/>
      <c r="G137" s="230"/>
      <c r="H137" s="230"/>
    </row>
    <row r="138" spans="1:8" s="3" customFormat="1" x14ac:dyDescent="0.2">
      <c r="A138" s="80"/>
      <c r="B138" s="80"/>
      <c r="C138" s="80"/>
      <c r="D138" s="80"/>
      <c r="F138" s="230"/>
      <c r="G138" s="230"/>
      <c r="H138" s="230"/>
    </row>
    <row r="139" spans="1:8" s="3" customFormat="1" x14ac:dyDescent="0.2">
      <c r="A139" s="80"/>
      <c r="B139" s="80"/>
      <c r="C139" s="80"/>
      <c r="D139" s="80"/>
      <c r="F139" s="230"/>
      <c r="G139" s="230"/>
      <c r="H139" s="230"/>
    </row>
    <row r="140" spans="1:8" s="3" customFormat="1" x14ac:dyDescent="0.2">
      <c r="A140" s="80"/>
      <c r="B140" s="80"/>
      <c r="C140" s="80"/>
      <c r="D140" s="80"/>
      <c r="F140" s="230"/>
      <c r="G140" s="230"/>
      <c r="H140" s="230"/>
    </row>
    <row r="141" spans="1:8" s="3" customFormat="1" x14ac:dyDescent="0.2">
      <c r="A141" s="80"/>
      <c r="B141" s="80"/>
      <c r="C141" s="80"/>
      <c r="D141" s="80"/>
      <c r="F141" s="230"/>
      <c r="G141" s="230"/>
      <c r="H141" s="230"/>
    </row>
    <row r="142" spans="1:8" s="3" customFormat="1" x14ac:dyDescent="0.2">
      <c r="A142" s="80"/>
      <c r="B142" s="80"/>
      <c r="C142" s="80"/>
      <c r="D142" s="80"/>
      <c r="F142" s="230"/>
      <c r="G142" s="230"/>
      <c r="H142" s="230"/>
    </row>
    <row r="143" spans="1:8" s="3" customFormat="1" x14ac:dyDescent="0.2">
      <c r="A143" s="80"/>
      <c r="B143" s="80"/>
      <c r="C143" s="80"/>
      <c r="D143" s="80"/>
      <c r="F143" s="230"/>
      <c r="G143" s="230"/>
      <c r="H143" s="230"/>
    </row>
    <row r="144" spans="1:8" s="3" customFormat="1" x14ac:dyDescent="0.2">
      <c r="A144" s="80"/>
      <c r="B144" s="80"/>
      <c r="C144" s="80"/>
      <c r="D144" s="80"/>
      <c r="F144" s="230"/>
      <c r="G144" s="230"/>
      <c r="H144" s="230"/>
    </row>
    <row r="145" spans="1:8" s="3" customFormat="1" x14ac:dyDescent="0.2">
      <c r="A145" s="80"/>
      <c r="B145" s="80"/>
      <c r="C145" s="80"/>
      <c r="D145" s="80"/>
      <c r="F145" s="230"/>
      <c r="G145" s="230"/>
      <c r="H145" s="230"/>
    </row>
    <row r="146" spans="1:8" s="3" customFormat="1" x14ac:dyDescent="0.2">
      <c r="A146" s="80"/>
      <c r="B146" s="80"/>
      <c r="C146" s="80"/>
      <c r="D146" s="80"/>
      <c r="F146" s="230"/>
      <c r="G146" s="230"/>
      <c r="H146" s="230"/>
    </row>
    <row r="147" spans="1:8" s="3" customFormat="1" x14ac:dyDescent="0.2">
      <c r="A147" s="80"/>
      <c r="B147" s="80"/>
      <c r="C147" s="80"/>
      <c r="D147" s="80"/>
      <c r="F147" s="230"/>
      <c r="G147" s="230"/>
      <c r="H147" s="230"/>
    </row>
    <row r="148" spans="1:8" s="3" customFormat="1" x14ac:dyDescent="0.2">
      <c r="A148" s="80"/>
      <c r="B148" s="80"/>
      <c r="C148" s="80"/>
      <c r="D148" s="80"/>
      <c r="F148" s="230"/>
      <c r="G148" s="230"/>
      <c r="H148" s="230"/>
    </row>
    <row r="149" spans="1:8" s="3" customFormat="1" x14ac:dyDescent="0.2">
      <c r="A149" s="80"/>
      <c r="B149" s="80"/>
      <c r="C149" s="80"/>
      <c r="D149" s="80"/>
      <c r="F149" s="230"/>
      <c r="G149" s="230"/>
      <c r="H149" s="230"/>
    </row>
    <row r="150" spans="1:8" s="3" customFormat="1" x14ac:dyDescent="0.2">
      <c r="A150" s="80"/>
      <c r="B150" s="80"/>
      <c r="C150" s="80"/>
      <c r="D150" s="80"/>
      <c r="F150" s="230"/>
      <c r="G150" s="230"/>
      <c r="H150" s="230"/>
    </row>
    <row r="151" spans="1:8" s="3" customFormat="1" x14ac:dyDescent="0.2">
      <c r="A151" s="80"/>
      <c r="B151" s="80"/>
      <c r="C151" s="80"/>
      <c r="D151" s="80"/>
      <c r="F151" s="230"/>
      <c r="G151" s="230"/>
      <c r="H151" s="230"/>
    </row>
    <row r="152" spans="1:8" s="3" customFormat="1" x14ac:dyDescent="0.2">
      <c r="A152" s="80"/>
      <c r="B152" s="80"/>
      <c r="C152" s="80"/>
      <c r="D152" s="80"/>
      <c r="F152" s="230"/>
      <c r="G152" s="230"/>
      <c r="H152" s="230"/>
    </row>
    <row r="153" spans="1:8" s="3" customFormat="1" x14ac:dyDescent="0.2">
      <c r="A153" s="80"/>
      <c r="B153" s="80"/>
      <c r="C153" s="80"/>
      <c r="D153" s="80"/>
      <c r="F153" s="230"/>
      <c r="G153" s="230"/>
      <c r="H153" s="230"/>
    </row>
    <row r="154" spans="1:8" s="3" customFormat="1" x14ac:dyDescent="0.2">
      <c r="A154" s="80"/>
      <c r="B154" s="80"/>
      <c r="C154" s="80"/>
      <c r="D154" s="80"/>
      <c r="F154" s="230"/>
      <c r="G154" s="230"/>
      <c r="H154" s="230"/>
    </row>
    <row r="155" spans="1:8" s="3" customFormat="1" x14ac:dyDescent="0.2">
      <c r="A155" s="80"/>
      <c r="B155" s="80"/>
      <c r="C155" s="80"/>
      <c r="D155" s="80"/>
      <c r="F155" s="230"/>
      <c r="G155" s="230"/>
      <c r="H155" s="230"/>
    </row>
    <row r="156" spans="1:8" s="3" customFormat="1" x14ac:dyDescent="0.2">
      <c r="A156" s="80"/>
      <c r="B156" s="80"/>
      <c r="C156" s="80"/>
      <c r="D156" s="80"/>
      <c r="F156" s="230"/>
      <c r="G156" s="230"/>
      <c r="H156" s="230"/>
    </row>
    <row r="157" spans="1:8" s="3" customFormat="1" x14ac:dyDescent="0.2">
      <c r="A157" s="80"/>
      <c r="B157" s="80"/>
      <c r="C157" s="80"/>
      <c r="D157" s="80"/>
      <c r="F157" s="230"/>
      <c r="G157" s="230"/>
      <c r="H157" s="230"/>
    </row>
    <row r="158" spans="1:8" s="3" customFormat="1" x14ac:dyDescent="0.2">
      <c r="A158" s="80"/>
      <c r="B158" s="80"/>
      <c r="C158" s="80"/>
      <c r="D158" s="80"/>
      <c r="F158" s="230"/>
      <c r="G158" s="230"/>
      <c r="H158" s="230"/>
    </row>
    <row r="159" spans="1:8" s="3" customFormat="1" x14ac:dyDescent="0.2">
      <c r="A159" s="80"/>
      <c r="B159" s="80"/>
      <c r="C159" s="80"/>
      <c r="D159" s="80"/>
      <c r="F159" s="230"/>
      <c r="G159" s="230"/>
      <c r="H159" s="230"/>
    </row>
    <row r="160" spans="1:8" s="3" customFormat="1" x14ac:dyDescent="0.2">
      <c r="A160" s="80"/>
      <c r="B160" s="80"/>
      <c r="C160" s="80"/>
      <c r="D160" s="80"/>
      <c r="F160" s="230"/>
      <c r="G160" s="230"/>
      <c r="H160" s="230"/>
    </row>
    <row r="161" spans="1:8" s="3" customFormat="1" x14ac:dyDescent="0.2">
      <c r="A161" s="80"/>
      <c r="B161" s="80"/>
      <c r="C161" s="80"/>
      <c r="D161" s="80"/>
      <c r="F161" s="230"/>
      <c r="G161" s="230"/>
      <c r="H161" s="230"/>
    </row>
    <row r="162" spans="1:8" s="3" customFormat="1" x14ac:dyDescent="0.2">
      <c r="A162" s="80"/>
      <c r="B162" s="80"/>
      <c r="C162" s="80"/>
      <c r="D162" s="80"/>
      <c r="F162" s="230"/>
      <c r="G162" s="230"/>
      <c r="H162" s="230"/>
    </row>
    <row r="163" spans="1:8" s="3" customFormat="1" x14ac:dyDescent="0.2">
      <c r="A163" s="80"/>
      <c r="B163" s="80"/>
      <c r="C163" s="80"/>
      <c r="D163" s="80"/>
      <c r="F163" s="230"/>
      <c r="G163" s="230"/>
      <c r="H163" s="230"/>
    </row>
    <row r="164" spans="1:8" s="3" customFormat="1" x14ac:dyDescent="0.2">
      <c r="A164" s="80"/>
      <c r="B164" s="80"/>
      <c r="C164" s="80"/>
      <c r="D164" s="80"/>
      <c r="F164" s="230"/>
      <c r="G164" s="230"/>
      <c r="H164" s="230"/>
    </row>
    <row r="165" spans="1:8" s="3" customFormat="1" x14ac:dyDescent="0.2">
      <c r="A165" s="80"/>
      <c r="B165" s="80"/>
      <c r="C165" s="80"/>
      <c r="D165" s="80"/>
      <c r="F165" s="230"/>
      <c r="G165" s="230"/>
      <c r="H165" s="230"/>
    </row>
    <row r="166" spans="1:8" s="3" customFormat="1" x14ac:dyDescent="0.2">
      <c r="A166" s="80"/>
      <c r="B166" s="80"/>
      <c r="C166" s="80"/>
      <c r="D166" s="80"/>
      <c r="F166" s="230"/>
      <c r="G166" s="230"/>
      <c r="H166" s="230"/>
    </row>
    <row r="167" spans="1:8" s="3" customFormat="1" x14ac:dyDescent="0.2">
      <c r="A167" s="80"/>
      <c r="B167" s="80"/>
      <c r="C167" s="80"/>
      <c r="D167" s="80"/>
      <c r="F167" s="230"/>
      <c r="G167" s="230"/>
      <c r="H167" s="230"/>
    </row>
    <row r="168" spans="1:8" s="3" customFormat="1" x14ac:dyDescent="0.2">
      <c r="A168" s="80"/>
      <c r="B168" s="80"/>
      <c r="C168" s="80"/>
      <c r="D168" s="80"/>
      <c r="F168" s="230"/>
      <c r="G168" s="230"/>
      <c r="H168" s="230"/>
    </row>
    <row r="169" spans="1:8" s="3" customFormat="1" x14ac:dyDescent="0.2">
      <c r="A169" s="80"/>
      <c r="B169" s="80"/>
      <c r="C169" s="80"/>
      <c r="D169" s="80"/>
      <c r="F169" s="230"/>
      <c r="G169" s="230"/>
      <c r="H169" s="230"/>
    </row>
    <row r="170" spans="1:8" s="3" customFormat="1" x14ac:dyDescent="0.2">
      <c r="A170" s="80"/>
      <c r="B170" s="80"/>
      <c r="C170" s="80"/>
      <c r="D170" s="80"/>
      <c r="F170" s="230"/>
      <c r="G170" s="230"/>
      <c r="H170" s="230"/>
    </row>
    <row r="171" spans="1:8" s="3" customFormat="1" x14ac:dyDescent="0.2">
      <c r="A171" s="80"/>
      <c r="B171" s="80"/>
      <c r="C171" s="80"/>
      <c r="D171" s="80"/>
      <c r="F171" s="230"/>
      <c r="G171" s="230"/>
      <c r="H171" s="230"/>
    </row>
    <row r="172" spans="1:8" s="3" customFormat="1" x14ac:dyDescent="0.2">
      <c r="A172" s="80"/>
      <c r="B172" s="80"/>
      <c r="C172" s="80"/>
      <c r="D172" s="80"/>
      <c r="F172" s="230"/>
      <c r="G172" s="230"/>
      <c r="H172" s="230"/>
    </row>
    <row r="173" spans="1:8" s="3" customFormat="1" x14ac:dyDescent="0.2">
      <c r="A173" s="80"/>
      <c r="B173" s="80"/>
      <c r="C173" s="80"/>
      <c r="D173" s="80"/>
      <c r="F173" s="230"/>
      <c r="G173" s="230"/>
      <c r="H173" s="230"/>
    </row>
    <row r="174" spans="1:8" s="3" customFormat="1" x14ac:dyDescent="0.2">
      <c r="A174" s="80"/>
      <c r="B174" s="80"/>
      <c r="C174" s="80"/>
      <c r="D174" s="80"/>
      <c r="F174" s="230"/>
      <c r="G174" s="230"/>
      <c r="H174" s="230"/>
    </row>
    <row r="175" spans="1:8" s="3" customFormat="1" x14ac:dyDescent="0.2">
      <c r="A175" s="80"/>
      <c r="B175" s="80"/>
      <c r="C175" s="80"/>
      <c r="D175" s="80"/>
      <c r="F175" s="230"/>
      <c r="G175" s="230"/>
      <c r="H175" s="230"/>
    </row>
    <row r="176" spans="1:8" s="3" customFormat="1" x14ac:dyDescent="0.2">
      <c r="A176" s="80"/>
      <c r="B176" s="80"/>
      <c r="C176" s="80"/>
      <c r="D176" s="80"/>
      <c r="F176" s="230"/>
      <c r="G176" s="230"/>
      <c r="H176" s="230"/>
    </row>
    <row r="177" spans="1:8" s="3" customFormat="1" x14ac:dyDescent="0.2">
      <c r="A177" s="80"/>
      <c r="B177" s="80"/>
      <c r="C177" s="80"/>
      <c r="D177" s="80"/>
      <c r="F177" s="230"/>
      <c r="G177" s="230"/>
      <c r="H177" s="230"/>
    </row>
    <row r="178" spans="1:8" s="3" customFormat="1" x14ac:dyDescent="0.2">
      <c r="A178" s="80"/>
      <c r="B178" s="80"/>
      <c r="C178" s="80"/>
      <c r="D178" s="80"/>
      <c r="F178" s="230"/>
      <c r="G178" s="230"/>
      <c r="H178" s="230"/>
    </row>
    <row r="179" spans="1:8" s="3" customFormat="1" x14ac:dyDescent="0.2">
      <c r="A179" s="80"/>
      <c r="B179" s="80"/>
      <c r="C179" s="80"/>
      <c r="D179" s="80"/>
      <c r="F179" s="230"/>
      <c r="G179" s="230"/>
      <c r="H179" s="230"/>
    </row>
    <row r="180" spans="1:8" s="3" customFormat="1" x14ac:dyDescent="0.2">
      <c r="A180" s="80"/>
      <c r="B180" s="80"/>
      <c r="C180" s="80"/>
      <c r="D180" s="80"/>
      <c r="F180" s="230"/>
      <c r="G180" s="230"/>
      <c r="H180" s="230"/>
    </row>
    <row r="181" spans="1:8" s="3" customFormat="1" x14ac:dyDescent="0.2">
      <c r="A181" s="80"/>
      <c r="B181" s="80"/>
      <c r="C181" s="80"/>
      <c r="D181" s="80"/>
      <c r="F181" s="230"/>
      <c r="G181" s="230"/>
      <c r="H181" s="230"/>
    </row>
    <row r="182" spans="1:8" s="3" customFormat="1" x14ac:dyDescent="0.2">
      <c r="A182" s="80"/>
      <c r="B182" s="80"/>
      <c r="C182" s="80"/>
      <c r="D182" s="80"/>
      <c r="F182" s="230"/>
      <c r="G182" s="230"/>
      <c r="H182" s="230"/>
    </row>
    <row r="183" spans="1:8" s="3" customFormat="1" x14ac:dyDescent="0.2">
      <c r="A183" s="80"/>
      <c r="B183" s="80"/>
      <c r="C183" s="80"/>
      <c r="D183" s="80"/>
      <c r="F183" s="230"/>
      <c r="G183" s="230"/>
      <c r="H183" s="230"/>
    </row>
    <row r="184" spans="1:8" s="3" customFormat="1" x14ac:dyDescent="0.2">
      <c r="A184" s="80"/>
      <c r="B184" s="80"/>
      <c r="C184" s="80"/>
      <c r="D184" s="80"/>
      <c r="F184" s="230"/>
      <c r="G184" s="230"/>
      <c r="H184" s="230"/>
    </row>
    <row r="185" spans="1:8" s="3" customFormat="1" x14ac:dyDescent="0.2">
      <c r="A185" s="80"/>
      <c r="B185" s="80"/>
      <c r="C185" s="80"/>
      <c r="D185" s="80"/>
      <c r="F185" s="230"/>
      <c r="G185" s="230"/>
      <c r="H185" s="230"/>
    </row>
    <row r="186" spans="1:8" s="3" customFormat="1" x14ac:dyDescent="0.2">
      <c r="A186" s="80"/>
      <c r="B186" s="80"/>
      <c r="C186" s="80"/>
      <c r="D186" s="80"/>
      <c r="F186" s="230"/>
      <c r="G186" s="230"/>
      <c r="H186" s="230"/>
    </row>
    <row r="187" spans="1:8" s="3" customFormat="1" x14ac:dyDescent="0.2">
      <c r="A187" s="80"/>
      <c r="B187" s="80"/>
      <c r="C187" s="80"/>
      <c r="D187" s="80"/>
      <c r="F187" s="230"/>
      <c r="G187" s="230"/>
      <c r="H187" s="230"/>
    </row>
    <row r="188" spans="1:8" s="3" customFormat="1" x14ac:dyDescent="0.2">
      <c r="A188" s="80"/>
      <c r="B188" s="80"/>
      <c r="C188" s="80"/>
      <c r="D188" s="80"/>
      <c r="F188" s="230"/>
      <c r="G188" s="230"/>
      <c r="H188" s="230"/>
    </row>
    <row r="189" spans="1:8" s="3" customFormat="1" x14ac:dyDescent="0.2">
      <c r="A189" s="80"/>
      <c r="B189" s="80"/>
      <c r="C189" s="80"/>
      <c r="D189" s="80"/>
      <c r="F189" s="230"/>
      <c r="G189" s="230"/>
      <c r="H189" s="230"/>
    </row>
    <row r="190" spans="1:8" s="3" customFormat="1" x14ac:dyDescent="0.2">
      <c r="A190" s="80"/>
      <c r="B190" s="80"/>
      <c r="C190" s="80"/>
      <c r="D190" s="80"/>
      <c r="F190" s="230"/>
      <c r="G190" s="230"/>
      <c r="H190" s="230"/>
    </row>
    <row r="191" spans="1:8" s="3" customFormat="1" x14ac:dyDescent="0.2">
      <c r="A191" s="80"/>
      <c r="B191" s="80"/>
      <c r="C191" s="80"/>
      <c r="D191" s="80"/>
      <c r="F191" s="230"/>
      <c r="G191" s="230"/>
      <c r="H191" s="230"/>
    </row>
    <row r="192" spans="1:8" s="3" customFormat="1" x14ac:dyDescent="0.2">
      <c r="A192" s="80"/>
      <c r="B192" s="80"/>
      <c r="C192" s="80"/>
      <c r="D192" s="80"/>
      <c r="F192" s="230"/>
      <c r="G192" s="230"/>
      <c r="H192" s="230"/>
    </row>
    <row r="193" spans="1:8" s="3" customFormat="1" x14ac:dyDescent="0.2">
      <c r="A193" s="80"/>
      <c r="B193" s="80"/>
      <c r="C193" s="80"/>
      <c r="D193" s="80"/>
      <c r="F193" s="230"/>
      <c r="G193" s="230"/>
      <c r="H193" s="230"/>
    </row>
    <row r="194" spans="1:8" s="3" customFormat="1" x14ac:dyDescent="0.2">
      <c r="A194" s="80"/>
      <c r="B194" s="80"/>
      <c r="C194" s="80"/>
      <c r="D194" s="80"/>
      <c r="F194" s="230"/>
      <c r="G194" s="230"/>
      <c r="H194" s="230"/>
    </row>
    <row r="195" spans="1:8" s="3" customFormat="1" x14ac:dyDescent="0.2">
      <c r="A195" s="80"/>
      <c r="B195" s="80"/>
      <c r="C195" s="80"/>
      <c r="D195" s="80"/>
      <c r="F195" s="230"/>
      <c r="G195" s="230"/>
      <c r="H195" s="230"/>
    </row>
    <row r="196" spans="1:8" s="3" customFormat="1" x14ac:dyDescent="0.2">
      <c r="A196" s="80"/>
      <c r="B196" s="80"/>
      <c r="C196" s="80"/>
      <c r="D196" s="80"/>
      <c r="F196" s="230"/>
      <c r="G196" s="230"/>
      <c r="H196" s="230"/>
    </row>
    <row r="197" spans="1:8" s="3" customFormat="1" x14ac:dyDescent="0.2">
      <c r="A197" s="80"/>
      <c r="B197" s="80"/>
      <c r="C197" s="80"/>
      <c r="D197" s="80"/>
      <c r="F197" s="230"/>
      <c r="G197" s="230"/>
      <c r="H197" s="230"/>
    </row>
    <row r="198" spans="1:8" s="3" customFormat="1" x14ac:dyDescent="0.2">
      <c r="A198" s="80"/>
      <c r="B198" s="80"/>
      <c r="C198" s="80"/>
      <c r="D198" s="80"/>
      <c r="F198" s="230"/>
      <c r="G198" s="230"/>
      <c r="H198" s="230"/>
    </row>
    <row r="199" spans="1:8" s="3" customFormat="1" x14ac:dyDescent="0.2">
      <c r="A199" s="80"/>
      <c r="B199" s="80"/>
      <c r="C199" s="80"/>
      <c r="D199" s="80"/>
      <c r="F199" s="230"/>
      <c r="G199" s="230"/>
      <c r="H199" s="230"/>
    </row>
    <row r="200" spans="1:8" s="3" customFormat="1" x14ac:dyDescent="0.2">
      <c r="A200" s="80"/>
      <c r="B200" s="80"/>
      <c r="C200" s="80"/>
      <c r="D200" s="80"/>
      <c r="F200" s="230"/>
      <c r="G200" s="230"/>
      <c r="H200" s="230"/>
    </row>
    <row r="201" spans="1:8" s="3" customFormat="1" x14ac:dyDescent="0.2">
      <c r="A201" s="80"/>
      <c r="B201" s="80"/>
      <c r="C201" s="80"/>
      <c r="D201" s="80"/>
      <c r="F201" s="230"/>
      <c r="G201" s="230"/>
      <c r="H201" s="230"/>
    </row>
  </sheetData>
  <mergeCells count="1">
    <mergeCell ref="A1:I1"/>
  </mergeCells>
  <printOptions horizontalCentered="1"/>
  <pageMargins left="0.19685039370078741" right="0.19685039370078741" top="0.39370078740157483" bottom="0.43307086614173229" header="0.31496062992125984" footer="0.19685039370078741"/>
  <pageSetup paperSize="9" scale="75" firstPageNumber="4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052"/>
  <sheetViews>
    <sheetView tabSelected="1" zoomScaleNormal="100" workbookViewId="0">
      <pane ySplit="2" topLeftCell="A478" activePane="bottomLeft" state="frozen"/>
      <selection pane="bottomLeft" activeCell="C510" sqref="C510"/>
    </sheetView>
  </sheetViews>
  <sheetFormatPr defaultColWidth="11.42578125" defaultRowHeight="12.75" x14ac:dyDescent="0.2"/>
  <cols>
    <col min="1" max="1" width="8.28515625" style="171" customWidth="1"/>
    <col min="2" max="2" width="72.42578125" style="160" customWidth="1"/>
    <col min="3" max="3" width="14.85546875" style="235" customWidth="1"/>
    <col min="4" max="5" width="14.85546875" style="232" customWidth="1"/>
    <col min="6" max="6" width="9.42578125" style="147" customWidth="1"/>
    <col min="7" max="7" width="14.28515625" style="147" customWidth="1"/>
    <col min="8" max="9" width="13.42578125" style="147" bestFit="1" customWidth="1"/>
    <col min="10" max="16384" width="11.42578125" style="147"/>
  </cols>
  <sheetData>
    <row r="1" spans="1:24" ht="26.25" customHeight="1" x14ac:dyDescent="0.2">
      <c r="A1" s="277" t="s">
        <v>67</v>
      </c>
      <c r="B1" s="277"/>
      <c r="C1" s="277"/>
      <c r="D1" s="277"/>
      <c r="E1" s="277"/>
      <c r="F1" s="277"/>
    </row>
    <row r="2" spans="1:24" ht="25.5" x14ac:dyDescent="0.2">
      <c r="A2" s="155" t="s">
        <v>149</v>
      </c>
      <c r="B2" s="155" t="s">
        <v>150</v>
      </c>
      <c r="C2" s="237" t="s">
        <v>238</v>
      </c>
      <c r="D2" s="237" t="s">
        <v>237</v>
      </c>
      <c r="E2" s="237" t="s">
        <v>239</v>
      </c>
      <c r="F2" s="238" t="s">
        <v>240</v>
      </c>
      <c r="G2" s="232"/>
      <c r="H2" s="235"/>
      <c r="I2" s="235"/>
      <c r="J2" s="235"/>
      <c r="K2" s="235"/>
      <c r="L2" s="235"/>
    </row>
    <row r="3" spans="1:24" ht="16.5" customHeight="1" x14ac:dyDescent="0.2">
      <c r="A3" s="156"/>
      <c r="B3" s="184" t="s">
        <v>121</v>
      </c>
      <c r="C3" s="185">
        <f>'rashodi-opći dio'!F3+'rashodi-opći dio'!F73+'račun financiranja'!F12</f>
        <v>401168368</v>
      </c>
      <c r="D3" s="185">
        <f>'rashodi-opći dio'!G3+'rashodi-opći dio'!G73+'račun financiranja'!G12</f>
        <v>-72322844</v>
      </c>
      <c r="E3" s="185">
        <f>'rashodi-opći dio'!H3+'rashodi-opći dio'!H73+'račun financiranja'!H12</f>
        <v>328845524</v>
      </c>
      <c r="F3" s="186">
        <f>E3/C3*100</f>
        <v>81.971947499110897</v>
      </c>
      <c r="G3" s="232"/>
      <c r="H3" s="232"/>
      <c r="I3" s="235"/>
      <c r="J3" s="235"/>
      <c r="K3" s="235"/>
      <c r="L3" s="235"/>
      <c r="M3" s="235"/>
    </row>
    <row r="4" spans="1:24" ht="18.75" customHeight="1" x14ac:dyDescent="0.2">
      <c r="A4" s="187" t="s">
        <v>178</v>
      </c>
      <c r="B4" s="157" t="s">
        <v>71</v>
      </c>
      <c r="C4" s="231">
        <f>C5+C124+C320+C443</f>
        <v>401168368</v>
      </c>
      <c r="D4" s="231">
        <f>D5+D124+D320+D443</f>
        <v>-72322844</v>
      </c>
      <c r="E4" s="231">
        <f>C4+D4</f>
        <v>328845524</v>
      </c>
      <c r="F4" s="219">
        <f t="shared" ref="F4:F67" si="0">E4/C4*100</f>
        <v>81.971947499110897</v>
      </c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8.75" customHeight="1" x14ac:dyDescent="0.2">
      <c r="A5" s="158">
        <v>2000</v>
      </c>
      <c r="B5" s="159" t="s">
        <v>72</v>
      </c>
      <c r="C5" s="231">
        <f>C7+C91+C109+C118+C57</f>
        <v>16500795</v>
      </c>
      <c r="D5" s="231">
        <f>D7+D91+D109+D118+D57</f>
        <v>148022</v>
      </c>
      <c r="E5" s="231">
        <f>C5+D5</f>
        <v>16648817</v>
      </c>
      <c r="F5" s="219">
        <f t="shared" si="0"/>
        <v>100.89705980833045</v>
      </c>
      <c r="H5" s="232"/>
    </row>
    <row r="6" spans="1:24" ht="12" customHeight="1" x14ac:dyDescent="0.2">
      <c r="A6" s="137"/>
      <c r="C6" s="231"/>
      <c r="D6" s="231"/>
      <c r="E6" s="231"/>
      <c r="F6" s="219"/>
      <c r="H6" s="232"/>
    </row>
    <row r="7" spans="1:24" ht="12.75" customHeight="1" x14ac:dyDescent="0.2">
      <c r="A7" s="138" t="s">
        <v>179</v>
      </c>
      <c r="B7" s="159" t="s">
        <v>63</v>
      </c>
      <c r="C7" s="231">
        <f>C8</f>
        <v>11488385</v>
      </c>
      <c r="D7" s="231">
        <f>D8</f>
        <v>284611</v>
      </c>
      <c r="E7" s="231">
        <f t="shared" ref="E7:E68" si="1">C7+D7</f>
        <v>11772996</v>
      </c>
      <c r="F7" s="219">
        <f t="shared" si="0"/>
        <v>102.4773804150888</v>
      </c>
      <c r="H7" s="232"/>
      <c r="I7" s="235"/>
    </row>
    <row r="8" spans="1:24" ht="12.75" customHeight="1" x14ac:dyDescent="0.2">
      <c r="A8" s="138">
        <v>3</v>
      </c>
      <c r="B8" s="130" t="s">
        <v>37</v>
      </c>
      <c r="C8" s="231">
        <f>C9+C18+C48+C53</f>
        <v>11488385</v>
      </c>
      <c r="D8" s="231">
        <f>D9+D18+D48+D53</f>
        <v>284611</v>
      </c>
      <c r="E8" s="231">
        <f t="shared" si="1"/>
        <v>11772996</v>
      </c>
      <c r="F8" s="219">
        <f t="shared" si="0"/>
        <v>102.4773804150888</v>
      </c>
    </row>
    <row r="9" spans="1:24" ht="12.75" customHeight="1" x14ac:dyDescent="0.2">
      <c r="A9" s="138">
        <v>31</v>
      </c>
      <c r="B9" s="136" t="s">
        <v>38</v>
      </c>
      <c r="C9" s="231">
        <f>C10+C14+C16</f>
        <v>6080700</v>
      </c>
      <c r="D9" s="231">
        <f>D10+D14+D16</f>
        <v>179800</v>
      </c>
      <c r="E9" s="231">
        <f t="shared" si="1"/>
        <v>6260500</v>
      </c>
      <c r="F9" s="219">
        <f t="shared" si="0"/>
        <v>102.9568964099528</v>
      </c>
      <c r="H9" s="232"/>
      <c r="J9" s="235"/>
    </row>
    <row r="10" spans="1:24" ht="12.75" customHeight="1" x14ac:dyDescent="0.2">
      <c r="A10" s="138">
        <v>311</v>
      </c>
      <c r="B10" s="136" t="s">
        <v>85</v>
      </c>
      <c r="C10" s="231">
        <f>C11+C12+C13</f>
        <v>4740200</v>
      </c>
      <c r="D10" s="231">
        <f>D11+D12+D13</f>
        <v>179800</v>
      </c>
      <c r="E10" s="231">
        <f t="shared" si="1"/>
        <v>4920000</v>
      </c>
      <c r="F10" s="219">
        <f t="shared" si="0"/>
        <v>103.79308889920256</v>
      </c>
      <c r="H10" s="232"/>
    </row>
    <row r="11" spans="1:24" ht="12.75" customHeight="1" x14ac:dyDescent="0.2">
      <c r="A11" s="132">
        <v>3111</v>
      </c>
      <c r="B11" s="146" t="s">
        <v>39</v>
      </c>
      <c r="C11" s="220">
        <v>4645300</v>
      </c>
      <c r="D11" s="220">
        <v>154700</v>
      </c>
      <c r="E11" s="220">
        <f t="shared" si="1"/>
        <v>4800000</v>
      </c>
      <c r="F11" s="221">
        <f t="shared" si="0"/>
        <v>103.33024777732331</v>
      </c>
    </row>
    <row r="12" spans="1:24" ht="12.75" customHeight="1" x14ac:dyDescent="0.2">
      <c r="A12" s="132">
        <v>3112</v>
      </c>
      <c r="B12" s="146" t="s">
        <v>130</v>
      </c>
      <c r="C12" s="220">
        <v>28540</v>
      </c>
      <c r="D12" s="220">
        <v>11460</v>
      </c>
      <c r="E12" s="220">
        <f t="shared" si="1"/>
        <v>40000</v>
      </c>
      <c r="F12" s="221">
        <f t="shared" si="0"/>
        <v>140.15416958654521</v>
      </c>
    </row>
    <row r="13" spans="1:24" ht="12.75" customHeight="1" x14ac:dyDescent="0.2">
      <c r="A13" s="132">
        <v>3113</v>
      </c>
      <c r="B13" s="146" t="s">
        <v>40</v>
      </c>
      <c r="C13" s="220">
        <v>66360</v>
      </c>
      <c r="D13" s="220">
        <v>13640</v>
      </c>
      <c r="E13" s="220">
        <f t="shared" si="1"/>
        <v>80000</v>
      </c>
      <c r="F13" s="221">
        <f t="shared" si="0"/>
        <v>120.55455093429777</v>
      </c>
    </row>
    <row r="14" spans="1:24" s="161" customFormat="1" ht="12.75" customHeight="1" x14ac:dyDescent="0.2">
      <c r="A14" s="138">
        <v>312</v>
      </c>
      <c r="B14" s="136" t="s">
        <v>41</v>
      </c>
      <c r="C14" s="231">
        <f t="shared" ref="C14:D14" si="2">C15</f>
        <v>477800</v>
      </c>
      <c r="D14" s="231">
        <f t="shared" si="2"/>
        <v>0</v>
      </c>
      <c r="E14" s="231">
        <f t="shared" si="1"/>
        <v>477800</v>
      </c>
      <c r="F14" s="219">
        <f t="shared" si="0"/>
        <v>100</v>
      </c>
    </row>
    <row r="15" spans="1:24" ht="12.75" customHeight="1" x14ac:dyDescent="0.2">
      <c r="A15" s="132">
        <v>3121</v>
      </c>
      <c r="B15" s="146" t="s">
        <v>41</v>
      </c>
      <c r="C15" s="220">
        <v>477800</v>
      </c>
      <c r="D15" s="220">
        <v>0</v>
      </c>
      <c r="E15" s="220">
        <f t="shared" si="1"/>
        <v>477800</v>
      </c>
      <c r="F15" s="221">
        <f t="shared" si="0"/>
        <v>100</v>
      </c>
    </row>
    <row r="16" spans="1:24" s="161" customFormat="1" ht="12.75" customHeight="1" x14ac:dyDescent="0.2">
      <c r="A16" s="138">
        <v>313</v>
      </c>
      <c r="B16" s="136" t="s">
        <v>42</v>
      </c>
      <c r="C16" s="231">
        <f>C17</f>
        <v>862700</v>
      </c>
      <c r="D16" s="231">
        <f>D17</f>
        <v>0</v>
      </c>
      <c r="E16" s="231">
        <f t="shared" si="1"/>
        <v>862700</v>
      </c>
      <c r="F16" s="219">
        <f t="shared" si="0"/>
        <v>100</v>
      </c>
    </row>
    <row r="17" spans="1:6" ht="12.75" customHeight="1" x14ac:dyDescent="0.2">
      <c r="A17" s="132">
        <v>3132</v>
      </c>
      <c r="B17" s="146" t="s">
        <v>136</v>
      </c>
      <c r="C17" s="220">
        <v>862700</v>
      </c>
      <c r="D17" s="220">
        <v>0</v>
      </c>
      <c r="E17" s="220">
        <f t="shared" si="1"/>
        <v>862700</v>
      </c>
      <c r="F17" s="221">
        <f t="shared" si="0"/>
        <v>100</v>
      </c>
    </row>
    <row r="18" spans="1:6" ht="12.75" customHeight="1" x14ac:dyDescent="0.2">
      <c r="A18" s="138">
        <v>32</v>
      </c>
      <c r="B18" s="131" t="s">
        <v>3</v>
      </c>
      <c r="C18" s="231">
        <f>C19+C24+C30+C40</f>
        <v>5321145</v>
      </c>
      <c r="D18" s="231">
        <f>D19+D24+D30+D40</f>
        <v>101451</v>
      </c>
      <c r="E18" s="231">
        <f t="shared" si="1"/>
        <v>5422596</v>
      </c>
      <c r="F18" s="219">
        <f t="shared" si="0"/>
        <v>101.90656334303989</v>
      </c>
    </row>
    <row r="19" spans="1:6" ht="12.75" customHeight="1" x14ac:dyDescent="0.2">
      <c r="A19" s="138">
        <v>321</v>
      </c>
      <c r="B19" s="131" t="s">
        <v>7</v>
      </c>
      <c r="C19" s="231">
        <f t="shared" ref="C19" si="3">C20+C21+C22+C23</f>
        <v>309240</v>
      </c>
      <c r="D19" s="231">
        <f t="shared" ref="D19" si="4">D20+D21+D22+D23</f>
        <v>34190</v>
      </c>
      <c r="E19" s="231">
        <f t="shared" si="1"/>
        <v>343430</v>
      </c>
      <c r="F19" s="219">
        <f t="shared" si="0"/>
        <v>111.0561376277325</v>
      </c>
    </row>
    <row r="20" spans="1:6" ht="12.75" customHeight="1" x14ac:dyDescent="0.2">
      <c r="A20" s="132">
        <v>3211</v>
      </c>
      <c r="B20" s="134" t="s">
        <v>43</v>
      </c>
      <c r="C20" s="220">
        <v>119450</v>
      </c>
      <c r="D20" s="220">
        <v>0</v>
      </c>
      <c r="E20" s="220">
        <f t="shared" si="1"/>
        <v>119450</v>
      </c>
      <c r="F20" s="221">
        <f t="shared" si="0"/>
        <v>100</v>
      </c>
    </row>
    <row r="21" spans="1:6" ht="12.75" customHeight="1" x14ac:dyDescent="0.2">
      <c r="A21" s="132">
        <v>3212</v>
      </c>
      <c r="B21" s="134" t="s">
        <v>44</v>
      </c>
      <c r="C21" s="220">
        <v>132720</v>
      </c>
      <c r="D21" s="220">
        <v>17280</v>
      </c>
      <c r="E21" s="220">
        <f t="shared" si="1"/>
        <v>150000</v>
      </c>
      <c r="F21" s="221">
        <f t="shared" si="0"/>
        <v>113.01989150090417</v>
      </c>
    </row>
    <row r="22" spans="1:6" ht="12.75" customHeight="1" x14ac:dyDescent="0.2">
      <c r="A22" s="162" t="s">
        <v>5</v>
      </c>
      <c r="B22" s="134" t="s">
        <v>6</v>
      </c>
      <c r="C22" s="220">
        <v>53090</v>
      </c>
      <c r="D22" s="220">
        <v>16910</v>
      </c>
      <c r="E22" s="220">
        <f t="shared" si="1"/>
        <v>70000</v>
      </c>
      <c r="F22" s="221">
        <f t="shared" si="0"/>
        <v>131.85157280090411</v>
      </c>
    </row>
    <row r="23" spans="1:6" ht="12.75" customHeight="1" x14ac:dyDescent="0.2">
      <c r="A23" s="162">
        <v>3214</v>
      </c>
      <c r="B23" s="134" t="s">
        <v>86</v>
      </c>
      <c r="C23" s="220">
        <v>3980</v>
      </c>
      <c r="D23" s="220">
        <v>0</v>
      </c>
      <c r="E23" s="220">
        <f t="shared" si="1"/>
        <v>3980</v>
      </c>
      <c r="F23" s="221">
        <f t="shared" si="0"/>
        <v>100</v>
      </c>
    </row>
    <row r="24" spans="1:6" ht="12.75" customHeight="1" x14ac:dyDescent="0.2">
      <c r="A24" s="163">
        <v>322</v>
      </c>
      <c r="B24" s="130" t="s">
        <v>45</v>
      </c>
      <c r="C24" s="231">
        <f t="shared" ref="C24" si="5">C25+C26+C27+C28+C29</f>
        <v>226820</v>
      </c>
      <c r="D24" s="231">
        <f t="shared" ref="D24" si="6">D25+D26+D27+D28+D29</f>
        <v>-32770</v>
      </c>
      <c r="E24" s="231">
        <f t="shared" si="1"/>
        <v>194050</v>
      </c>
      <c r="F24" s="219">
        <f t="shared" si="0"/>
        <v>85.552420421479596</v>
      </c>
    </row>
    <row r="25" spans="1:6" ht="12.75" customHeight="1" x14ac:dyDescent="0.2">
      <c r="A25" s="162">
        <v>3221</v>
      </c>
      <c r="B25" s="146" t="s">
        <v>46</v>
      </c>
      <c r="C25" s="220">
        <v>108170</v>
      </c>
      <c r="D25" s="220">
        <v>0</v>
      </c>
      <c r="E25" s="220">
        <f t="shared" si="1"/>
        <v>108170</v>
      </c>
      <c r="F25" s="221">
        <f t="shared" si="0"/>
        <v>100</v>
      </c>
    </row>
    <row r="26" spans="1:6" ht="12.75" customHeight="1" x14ac:dyDescent="0.2">
      <c r="A26" s="162">
        <v>3223</v>
      </c>
      <c r="B26" s="146" t="s">
        <v>47</v>
      </c>
      <c r="C26" s="220">
        <v>53090</v>
      </c>
      <c r="D26" s="220">
        <v>0</v>
      </c>
      <c r="E26" s="220">
        <f t="shared" si="1"/>
        <v>53090</v>
      </c>
      <c r="F26" s="221">
        <f t="shared" si="0"/>
        <v>100</v>
      </c>
    </row>
    <row r="27" spans="1:6" ht="12.75" customHeight="1" x14ac:dyDescent="0.2">
      <c r="A27" s="162">
        <v>3224</v>
      </c>
      <c r="B27" s="145" t="s">
        <v>8</v>
      </c>
      <c r="C27" s="220">
        <v>2520</v>
      </c>
      <c r="D27" s="220">
        <v>0</v>
      </c>
      <c r="E27" s="220">
        <f t="shared" si="1"/>
        <v>2520</v>
      </c>
      <c r="F27" s="221">
        <f t="shared" si="0"/>
        <v>100</v>
      </c>
    </row>
    <row r="28" spans="1:6" ht="12.75" customHeight="1" x14ac:dyDescent="0.2">
      <c r="A28" s="162" t="s">
        <v>9</v>
      </c>
      <c r="B28" s="145" t="s">
        <v>10</v>
      </c>
      <c r="C28" s="220">
        <v>49770</v>
      </c>
      <c r="D28" s="220">
        <v>-32770</v>
      </c>
      <c r="E28" s="220">
        <f t="shared" si="1"/>
        <v>17000</v>
      </c>
      <c r="F28" s="221">
        <f t="shared" si="0"/>
        <v>34.157122764717698</v>
      </c>
    </row>
    <row r="29" spans="1:6" ht="12.75" customHeight="1" x14ac:dyDescent="0.2">
      <c r="A29" s="162">
        <v>3227</v>
      </c>
      <c r="B29" s="146" t="s">
        <v>87</v>
      </c>
      <c r="C29" s="220">
        <v>13270</v>
      </c>
      <c r="D29" s="220">
        <v>0</v>
      </c>
      <c r="E29" s="220">
        <f t="shared" si="1"/>
        <v>13270</v>
      </c>
      <c r="F29" s="221">
        <f t="shared" si="0"/>
        <v>100</v>
      </c>
    </row>
    <row r="30" spans="1:6" ht="12.75" customHeight="1" x14ac:dyDescent="0.2">
      <c r="A30" s="163">
        <v>323</v>
      </c>
      <c r="B30" s="130" t="s">
        <v>11</v>
      </c>
      <c r="C30" s="231">
        <f t="shared" ref="C30" si="7">SUM(C31:C39)</f>
        <v>4606905</v>
      </c>
      <c r="D30" s="231">
        <f t="shared" ref="D30" si="8">SUM(D31:D39)</f>
        <v>100031</v>
      </c>
      <c r="E30" s="231">
        <f t="shared" si="1"/>
        <v>4706936</v>
      </c>
      <c r="F30" s="219">
        <f t="shared" si="0"/>
        <v>102.17132760497559</v>
      </c>
    </row>
    <row r="31" spans="1:6" ht="12.75" customHeight="1" x14ac:dyDescent="0.2">
      <c r="A31" s="132">
        <v>3231</v>
      </c>
      <c r="B31" s="146" t="s">
        <v>48</v>
      </c>
      <c r="C31" s="220">
        <v>458920</v>
      </c>
      <c r="D31" s="220">
        <v>-29799</v>
      </c>
      <c r="E31" s="220">
        <f t="shared" si="1"/>
        <v>429121</v>
      </c>
      <c r="F31" s="221">
        <f t="shared" si="0"/>
        <v>93.506711409395976</v>
      </c>
    </row>
    <row r="32" spans="1:6" ht="12.75" customHeight="1" x14ac:dyDescent="0.2">
      <c r="A32" s="132">
        <v>3232</v>
      </c>
      <c r="B32" s="145" t="s">
        <v>12</v>
      </c>
      <c r="C32" s="220">
        <v>421230</v>
      </c>
      <c r="D32" s="220">
        <v>0</v>
      </c>
      <c r="E32" s="220">
        <f t="shared" si="1"/>
        <v>421230</v>
      </c>
      <c r="F32" s="221">
        <f t="shared" si="0"/>
        <v>100</v>
      </c>
    </row>
    <row r="33" spans="1:6" ht="12.75" customHeight="1" x14ac:dyDescent="0.2">
      <c r="A33" s="132">
        <v>3233</v>
      </c>
      <c r="B33" s="134" t="s">
        <v>49</v>
      </c>
      <c r="C33" s="220">
        <v>530890</v>
      </c>
      <c r="D33" s="220">
        <v>0</v>
      </c>
      <c r="E33" s="220">
        <f t="shared" si="1"/>
        <v>530890</v>
      </c>
      <c r="F33" s="221">
        <f t="shared" si="0"/>
        <v>100</v>
      </c>
    </row>
    <row r="34" spans="1:6" ht="12.75" customHeight="1" x14ac:dyDescent="0.2">
      <c r="A34" s="132">
        <v>3234</v>
      </c>
      <c r="B34" s="134" t="s">
        <v>50</v>
      </c>
      <c r="C34" s="220">
        <v>26545</v>
      </c>
      <c r="D34" s="220">
        <v>0</v>
      </c>
      <c r="E34" s="220">
        <f t="shared" si="1"/>
        <v>26545</v>
      </c>
      <c r="F34" s="221">
        <f t="shared" si="0"/>
        <v>100</v>
      </c>
    </row>
    <row r="35" spans="1:6" ht="12.75" customHeight="1" x14ac:dyDescent="0.2">
      <c r="A35" s="132">
        <v>3235</v>
      </c>
      <c r="B35" s="134" t="s">
        <v>51</v>
      </c>
      <c r="C35" s="220">
        <v>2004610</v>
      </c>
      <c r="D35" s="220">
        <v>0</v>
      </c>
      <c r="E35" s="220">
        <f t="shared" si="1"/>
        <v>2004610</v>
      </c>
      <c r="F35" s="221">
        <f t="shared" si="0"/>
        <v>100</v>
      </c>
    </row>
    <row r="36" spans="1:6" ht="12.75" customHeight="1" x14ac:dyDescent="0.2">
      <c r="A36" s="132">
        <v>3236</v>
      </c>
      <c r="B36" s="134" t="s">
        <v>52</v>
      </c>
      <c r="C36" s="220">
        <v>85610</v>
      </c>
      <c r="D36" s="220">
        <v>34390</v>
      </c>
      <c r="E36" s="220">
        <f t="shared" si="1"/>
        <v>120000</v>
      </c>
      <c r="F36" s="221">
        <f t="shared" si="0"/>
        <v>140.17054082467001</v>
      </c>
    </row>
    <row r="37" spans="1:6" ht="12.75" customHeight="1" x14ac:dyDescent="0.2">
      <c r="A37" s="132">
        <v>3237</v>
      </c>
      <c r="B37" s="145" t="s">
        <v>13</v>
      </c>
      <c r="C37" s="220">
        <v>304930</v>
      </c>
      <c r="D37" s="220">
        <v>75070</v>
      </c>
      <c r="E37" s="220">
        <f t="shared" si="1"/>
        <v>380000</v>
      </c>
      <c r="F37" s="221">
        <f t="shared" si="0"/>
        <v>124.61876496245038</v>
      </c>
    </row>
    <row r="38" spans="1:6" ht="12.75" customHeight="1" x14ac:dyDescent="0.2">
      <c r="A38" s="132">
        <v>3238</v>
      </c>
      <c r="B38" s="145" t="s">
        <v>14</v>
      </c>
      <c r="C38" s="220">
        <v>679540</v>
      </c>
      <c r="D38" s="220">
        <v>0</v>
      </c>
      <c r="E38" s="220">
        <f t="shared" si="1"/>
        <v>679540</v>
      </c>
      <c r="F38" s="221">
        <f t="shared" si="0"/>
        <v>100</v>
      </c>
    </row>
    <row r="39" spans="1:6" ht="12.75" customHeight="1" x14ac:dyDescent="0.2">
      <c r="A39" s="132">
        <v>3239</v>
      </c>
      <c r="B39" s="145" t="s">
        <v>53</v>
      </c>
      <c r="C39" s="220">
        <v>94630</v>
      </c>
      <c r="D39" s="220">
        <v>20370</v>
      </c>
      <c r="E39" s="220">
        <f t="shared" si="1"/>
        <v>115000</v>
      </c>
      <c r="F39" s="221">
        <f t="shared" si="0"/>
        <v>121.52594314699357</v>
      </c>
    </row>
    <row r="40" spans="1:6" ht="12.75" customHeight="1" x14ac:dyDescent="0.2">
      <c r="A40" s="129">
        <v>329</v>
      </c>
      <c r="B40" s="136" t="s">
        <v>54</v>
      </c>
      <c r="C40" s="231">
        <f t="shared" ref="C40" si="9">SUM(C41:C47)</f>
        <v>178180</v>
      </c>
      <c r="D40" s="231">
        <f t="shared" ref="D40" si="10">SUM(D41:D47)</f>
        <v>0</v>
      </c>
      <c r="E40" s="231">
        <f t="shared" si="1"/>
        <v>178180</v>
      </c>
      <c r="F40" s="219">
        <f t="shared" si="0"/>
        <v>100</v>
      </c>
    </row>
    <row r="41" spans="1:6" ht="12.75" customHeight="1" x14ac:dyDescent="0.2">
      <c r="A41" s="132">
        <v>3291</v>
      </c>
      <c r="B41" s="146" t="s">
        <v>77</v>
      </c>
      <c r="C41" s="220">
        <v>26545</v>
      </c>
      <c r="D41" s="220">
        <v>0</v>
      </c>
      <c r="E41" s="220">
        <f t="shared" si="1"/>
        <v>26545</v>
      </c>
      <c r="F41" s="221">
        <f t="shared" si="0"/>
        <v>100</v>
      </c>
    </row>
    <row r="42" spans="1:6" ht="12.75" customHeight="1" x14ac:dyDescent="0.2">
      <c r="A42" s="132">
        <v>3292</v>
      </c>
      <c r="B42" s="146" t="s">
        <v>155</v>
      </c>
      <c r="C42" s="220">
        <v>66030</v>
      </c>
      <c r="D42" s="220">
        <v>0</v>
      </c>
      <c r="E42" s="220">
        <f t="shared" si="1"/>
        <v>66030</v>
      </c>
      <c r="F42" s="221">
        <f t="shared" si="0"/>
        <v>100</v>
      </c>
    </row>
    <row r="43" spans="1:6" ht="12.75" customHeight="1" x14ac:dyDescent="0.2">
      <c r="A43" s="132">
        <v>3293</v>
      </c>
      <c r="B43" s="146" t="s">
        <v>56</v>
      </c>
      <c r="C43" s="220">
        <v>23230</v>
      </c>
      <c r="D43" s="220">
        <v>0</v>
      </c>
      <c r="E43" s="220">
        <f t="shared" si="1"/>
        <v>23230</v>
      </c>
      <c r="F43" s="221">
        <f t="shared" si="0"/>
        <v>100</v>
      </c>
    </row>
    <row r="44" spans="1:6" ht="12.75" customHeight="1" x14ac:dyDescent="0.2">
      <c r="A44" s="132">
        <v>3294</v>
      </c>
      <c r="B44" s="146" t="s">
        <v>125</v>
      </c>
      <c r="C44" s="220">
        <v>2650</v>
      </c>
      <c r="D44" s="220">
        <v>0</v>
      </c>
      <c r="E44" s="220">
        <f t="shared" si="1"/>
        <v>2650</v>
      </c>
      <c r="F44" s="221">
        <f t="shared" si="0"/>
        <v>100</v>
      </c>
    </row>
    <row r="45" spans="1:6" ht="12.75" customHeight="1" x14ac:dyDescent="0.2">
      <c r="A45" s="132">
        <v>3295</v>
      </c>
      <c r="B45" s="146" t="s">
        <v>88</v>
      </c>
      <c r="C45" s="220">
        <v>19910</v>
      </c>
      <c r="D45" s="220">
        <v>0</v>
      </c>
      <c r="E45" s="220">
        <f t="shared" si="1"/>
        <v>19910</v>
      </c>
      <c r="F45" s="221">
        <f t="shared" si="0"/>
        <v>100</v>
      </c>
    </row>
    <row r="46" spans="1:6" ht="12.75" customHeight="1" x14ac:dyDescent="0.2">
      <c r="A46" s="132">
        <v>3296</v>
      </c>
      <c r="B46" s="146" t="s">
        <v>131</v>
      </c>
      <c r="C46" s="220">
        <v>26545</v>
      </c>
      <c r="D46" s="220">
        <v>0</v>
      </c>
      <c r="E46" s="220">
        <f t="shared" si="1"/>
        <v>26545</v>
      </c>
      <c r="F46" s="221">
        <f t="shared" si="0"/>
        <v>100</v>
      </c>
    </row>
    <row r="47" spans="1:6" ht="12.75" customHeight="1" x14ac:dyDescent="0.2">
      <c r="A47" s="132">
        <v>3299</v>
      </c>
      <c r="B47" s="146" t="s">
        <v>54</v>
      </c>
      <c r="C47" s="220">
        <v>13270</v>
      </c>
      <c r="D47" s="220">
        <v>0</v>
      </c>
      <c r="E47" s="220">
        <f t="shared" si="1"/>
        <v>13270</v>
      </c>
      <c r="F47" s="221">
        <f t="shared" si="0"/>
        <v>100</v>
      </c>
    </row>
    <row r="48" spans="1:6" ht="12.75" customHeight="1" x14ac:dyDescent="0.2">
      <c r="A48" s="138">
        <v>34</v>
      </c>
      <c r="B48" s="131" t="s">
        <v>15</v>
      </c>
      <c r="C48" s="231">
        <f>C49</f>
        <v>53360</v>
      </c>
      <c r="D48" s="231">
        <f>D49</f>
        <v>3360</v>
      </c>
      <c r="E48" s="231">
        <f t="shared" si="1"/>
        <v>56720</v>
      </c>
      <c r="F48" s="219">
        <f t="shared" si="0"/>
        <v>106.29685157421289</v>
      </c>
    </row>
    <row r="49" spans="1:8" ht="12.75" customHeight="1" x14ac:dyDescent="0.2">
      <c r="A49" s="138">
        <v>343</v>
      </c>
      <c r="B49" s="136" t="s">
        <v>61</v>
      </c>
      <c r="C49" s="231">
        <f t="shared" ref="C49" si="11">SUM(C50:C52)</f>
        <v>53360</v>
      </c>
      <c r="D49" s="231">
        <f t="shared" ref="D49" si="12">SUM(D50:D52)</f>
        <v>3360</v>
      </c>
      <c r="E49" s="231">
        <f t="shared" si="1"/>
        <v>56720</v>
      </c>
      <c r="F49" s="219">
        <f t="shared" si="0"/>
        <v>106.29685157421289</v>
      </c>
    </row>
    <row r="50" spans="1:8" ht="12.75" customHeight="1" x14ac:dyDescent="0.2">
      <c r="A50" s="137">
        <v>3431</v>
      </c>
      <c r="B50" s="141" t="s">
        <v>62</v>
      </c>
      <c r="C50" s="220">
        <v>46450</v>
      </c>
      <c r="D50" s="220">
        <v>0</v>
      </c>
      <c r="E50" s="220">
        <f t="shared" si="1"/>
        <v>46450</v>
      </c>
      <c r="F50" s="221">
        <f t="shared" si="0"/>
        <v>100</v>
      </c>
    </row>
    <row r="51" spans="1:8" ht="12.75" customHeight="1" x14ac:dyDescent="0.2">
      <c r="A51" s="137">
        <v>3432</v>
      </c>
      <c r="B51" s="146" t="s">
        <v>98</v>
      </c>
      <c r="C51" s="220">
        <v>270</v>
      </c>
      <c r="D51" s="220">
        <v>0</v>
      </c>
      <c r="E51" s="220">
        <f t="shared" si="1"/>
        <v>270</v>
      </c>
      <c r="F51" s="221">
        <f t="shared" si="0"/>
        <v>100</v>
      </c>
    </row>
    <row r="52" spans="1:8" ht="13.5" customHeight="1" x14ac:dyDescent="0.2">
      <c r="A52" s="137">
        <v>3433</v>
      </c>
      <c r="B52" s="141" t="s">
        <v>73</v>
      </c>
      <c r="C52" s="220">
        <v>6640</v>
      </c>
      <c r="D52" s="220">
        <v>3360</v>
      </c>
      <c r="E52" s="220">
        <f t="shared" si="1"/>
        <v>10000</v>
      </c>
      <c r="F52" s="221">
        <f t="shared" si="0"/>
        <v>150.60240963855424</v>
      </c>
    </row>
    <row r="53" spans="1:8" s="161" customFormat="1" ht="13.5" customHeight="1" x14ac:dyDescent="0.2">
      <c r="A53" s="133">
        <v>37</v>
      </c>
      <c r="B53" s="164" t="s">
        <v>105</v>
      </c>
      <c r="C53" s="150">
        <f>C54</f>
        <v>33180</v>
      </c>
      <c r="D53" s="150">
        <f>D54</f>
        <v>0</v>
      </c>
      <c r="E53" s="150">
        <f t="shared" si="1"/>
        <v>33180</v>
      </c>
      <c r="F53" s="151">
        <f t="shared" si="0"/>
        <v>100</v>
      </c>
    </row>
    <row r="54" spans="1:8" s="161" customFormat="1" ht="12.75" customHeight="1" x14ac:dyDescent="0.2">
      <c r="A54" s="129">
        <v>372</v>
      </c>
      <c r="B54" s="136" t="s">
        <v>106</v>
      </c>
      <c r="C54" s="231">
        <f t="shared" ref="C54:D54" si="13">C55</f>
        <v>33180</v>
      </c>
      <c r="D54" s="231">
        <f t="shared" si="13"/>
        <v>0</v>
      </c>
      <c r="E54" s="231">
        <f t="shared" si="1"/>
        <v>33180</v>
      </c>
      <c r="F54" s="219">
        <f t="shared" si="0"/>
        <v>100</v>
      </c>
    </row>
    <row r="55" spans="1:8" ht="12.75" customHeight="1" x14ac:dyDescent="0.2">
      <c r="A55" s="137">
        <v>3721</v>
      </c>
      <c r="B55" s="146" t="s">
        <v>107</v>
      </c>
      <c r="C55" s="220">
        <v>33180</v>
      </c>
      <c r="D55" s="220">
        <v>0</v>
      </c>
      <c r="E55" s="220">
        <f t="shared" si="1"/>
        <v>33180</v>
      </c>
      <c r="F55" s="221">
        <f t="shared" si="0"/>
        <v>100</v>
      </c>
    </row>
    <row r="56" spans="1:8" ht="12.75" customHeight="1" x14ac:dyDescent="0.2">
      <c r="A56" s="137"/>
      <c r="B56" s="165"/>
      <c r="C56" s="153"/>
      <c r="D56" s="153"/>
      <c r="E56" s="153"/>
      <c r="F56" s="154"/>
    </row>
    <row r="57" spans="1:8" ht="25.5" x14ac:dyDescent="0.2">
      <c r="A57" s="127" t="s">
        <v>180</v>
      </c>
      <c r="B57" s="140" t="s">
        <v>137</v>
      </c>
      <c r="C57" s="231">
        <f>C58+C83</f>
        <v>3646390</v>
      </c>
      <c r="D57" s="231">
        <f>D58+D83</f>
        <v>516375</v>
      </c>
      <c r="E57" s="231">
        <f t="shared" si="1"/>
        <v>4162765</v>
      </c>
      <c r="F57" s="219">
        <f t="shared" si="0"/>
        <v>114.161266348361</v>
      </c>
    </row>
    <row r="58" spans="1:8" x14ac:dyDescent="0.2">
      <c r="A58" s="138">
        <v>3</v>
      </c>
      <c r="B58" s="130" t="s">
        <v>37</v>
      </c>
      <c r="C58" s="231">
        <f>C59+C68</f>
        <v>3431670</v>
      </c>
      <c r="D58" s="231">
        <f>D59+D68</f>
        <v>650990</v>
      </c>
      <c r="E58" s="231">
        <f t="shared" si="1"/>
        <v>4082660</v>
      </c>
      <c r="F58" s="219">
        <f t="shared" si="0"/>
        <v>118.97006413786872</v>
      </c>
    </row>
    <row r="59" spans="1:8" x14ac:dyDescent="0.2">
      <c r="A59" s="138">
        <v>31</v>
      </c>
      <c r="B59" s="136" t="s">
        <v>38</v>
      </c>
      <c r="C59" s="231">
        <f>C60+C64+C66</f>
        <v>2609330</v>
      </c>
      <c r="D59" s="231">
        <f>D60+D64+D66</f>
        <v>540110</v>
      </c>
      <c r="E59" s="231">
        <f t="shared" si="1"/>
        <v>3149440</v>
      </c>
      <c r="F59" s="219">
        <f t="shared" si="0"/>
        <v>120.69918331525717</v>
      </c>
    </row>
    <row r="60" spans="1:8" x14ac:dyDescent="0.2">
      <c r="A60" s="138">
        <v>311</v>
      </c>
      <c r="B60" s="136" t="s">
        <v>85</v>
      </c>
      <c r="C60" s="231">
        <f>C61+C62+C63</f>
        <v>2144800</v>
      </c>
      <c r="D60" s="231">
        <f>D61+D62+D63</f>
        <v>416200</v>
      </c>
      <c r="E60" s="231">
        <f t="shared" si="1"/>
        <v>2561000</v>
      </c>
      <c r="F60" s="219">
        <f t="shared" si="0"/>
        <v>119.40507273405446</v>
      </c>
    </row>
    <row r="61" spans="1:8" x14ac:dyDescent="0.2">
      <c r="A61" s="132">
        <v>3111</v>
      </c>
      <c r="B61" s="146" t="s">
        <v>39</v>
      </c>
      <c r="C61" s="220">
        <v>2123560</v>
      </c>
      <c r="D61" s="220">
        <v>376440</v>
      </c>
      <c r="E61" s="220">
        <f t="shared" si="1"/>
        <v>2500000</v>
      </c>
      <c r="F61" s="221">
        <f t="shared" si="0"/>
        <v>117.72683606773531</v>
      </c>
    </row>
    <row r="62" spans="1:8" x14ac:dyDescent="0.2">
      <c r="A62" s="132">
        <v>3112</v>
      </c>
      <c r="B62" s="146" t="s">
        <v>130</v>
      </c>
      <c r="C62" s="220">
        <v>5310</v>
      </c>
      <c r="D62" s="220">
        <v>-4310</v>
      </c>
      <c r="E62" s="220">
        <f t="shared" si="1"/>
        <v>1000</v>
      </c>
      <c r="F62" s="221">
        <f t="shared" si="0"/>
        <v>18.832391713747647</v>
      </c>
      <c r="H62" s="235"/>
    </row>
    <row r="63" spans="1:8" x14ac:dyDescent="0.2">
      <c r="A63" s="132">
        <v>3113</v>
      </c>
      <c r="B63" s="146" t="s">
        <v>40</v>
      </c>
      <c r="C63" s="220">
        <v>15930</v>
      </c>
      <c r="D63" s="220">
        <v>44070</v>
      </c>
      <c r="E63" s="220">
        <f t="shared" si="1"/>
        <v>60000</v>
      </c>
      <c r="F63" s="221">
        <f t="shared" si="0"/>
        <v>376.64783427495291</v>
      </c>
    </row>
    <row r="64" spans="1:8" s="161" customFormat="1" x14ac:dyDescent="0.2">
      <c r="A64" s="138">
        <v>312</v>
      </c>
      <c r="B64" s="136" t="s">
        <v>41</v>
      </c>
      <c r="C64" s="231">
        <f>C65</f>
        <v>114140</v>
      </c>
      <c r="D64" s="231">
        <f>D65</f>
        <v>61800</v>
      </c>
      <c r="E64" s="231">
        <f t="shared" si="1"/>
        <v>175940</v>
      </c>
      <c r="F64" s="219">
        <f t="shared" si="0"/>
        <v>154.1440336428947</v>
      </c>
    </row>
    <row r="65" spans="1:9" x14ac:dyDescent="0.2">
      <c r="A65" s="132">
        <v>3121</v>
      </c>
      <c r="B65" s="146" t="s">
        <v>41</v>
      </c>
      <c r="C65" s="220">
        <v>114140</v>
      </c>
      <c r="D65" s="220">
        <v>61800</v>
      </c>
      <c r="E65" s="220">
        <f t="shared" si="1"/>
        <v>175940</v>
      </c>
      <c r="F65" s="221">
        <f t="shared" si="0"/>
        <v>154.1440336428947</v>
      </c>
    </row>
    <row r="66" spans="1:9" x14ac:dyDescent="0.2">
      <c r="A66" s="138">
        <v>313</v>
      </c>
      <c r="B66" s="136" t="s">
        <v>42</v>
      </c>
      <c r="C66" s="231">
        <f>C67</f>
        <v>350390</v>
      </c>
      <c r="D66" s="231">
        <f>D67</f>
        <v>62110</v>
      </c>
      <c r="E66" s="231">
        <f t="shared" si="1"/>
        <v>412500</v>
      </c>
      <c r="F66" s="219">
        <f t="shared" si="0"/>
        <v>117.72596249892977</v>
      </c>
    </row>
    <row r="67" spans="1:9" x14ac:dyDescent="0.2">
      <c r="A67" s="132">
        <v>3132</v>
      </c>
      <c r="B67" s="146" t="s">
        <v>136</v>
      </c>
      <c r="C67" s="220">
        <v>350390</v>
      </c>
      <c r="D67" s="220">
        <v>62110</v>
      </c>
      <c r="E67" s="220">
        <f t="shared" si="1"/>
        <v>412500</v>
      </c>
      <c r="F67" s="221">
        <f t="shared" si="0"/>
        <v>117.72596249892977</v>
      </c>
      <c r="I67" s="235"/>
    </row>
    <row r="68" spans="1:9" x14ac:dyDescent="0.2">
      <c r="A68" s="138">
        <v>32</v>
      </c>
      <c r="B68" s="131" t="s">
        <v>3</v>
      </c>
      <c r="C68" s="231">
        <f>C69+C73+C77</f>
        <v>822340</v>
      </c>
      <c r="D68" s="231">
        <f>D69+D73+D77</f>
        <v>110880</v>
      </c>
      <c r="E68" s="231">
        <f t="shared" si="1"/>
        <v>933220</v>
      </c>
      <c r="F68" s="219">
        <f t="shared" ref="F68:F150" si="14">E68/C68*100</f>
        <v>113.48347398886105</v>
      </c>
    </row>
    <row r="69" spans="1:9" x14ac:dyDescent="0.2">
      <c r="A69" s="138">
        <v>321</v>
      </c>
      <c r="B69" s="131" t="s">
        <v>7</v>
      </c>
      <c r="C69" s="231">
        <f>C70+C71+C72</f>
        <v>145990</v>
      </c>
      <c r="D69" s="231">
        <f>D70+D71+D72</f>
        <v>1010</v>
      </c>
      <c r="E69" s="231">
        <f t="shared" ref="E69:E149" si="15">C69+D69</f>
        <v>147000</v>
      </c>
      <c r="F69" s="219">
        <f t="shared" si="14"/>
        <v>100.69182820741148</v>
      </c>
    </row>
    <row r="70" spans="1:9" x14ac:dyDescent="0.2">
      <c r="A70" s="132">
        <v>3211</v>
      </c>
      <c r="B70" s="134" t="s">
        <v>43</v>
      </c>
      <c r="C70" s="220">
        <v>53090</v>
      </c>
      <c r="D70" s="220">
        <v>-18090</v>
      </c>
      <c r="E70" s="220">
        <f t="shared" si="15"/>
        <v>35000</v>
      </c>
      <c r="F70" s="221">
        <f t="shared" si="14"/>
        <v>65.925786400452054</v>
      </c>
      <c r="H70" s="235"/>
    </row>
    <row r="71" spans="1:9" x14ac:dyDescent="0.2">
      <c r="A71" s="132">
        <v>3212</v>
      </c>
      <c r="B71" s="134" t="s">
        <v>44</v>
      </c>
      <c r="C71" s="220">
        <v>39810</v>
      </c>
      <c r="D71" s="220">
        <v>37190</v>
      </c>
      <c r="E71" s="220">
        <f t="shared" si="15"/>
        <v>77000</v>
      </c>
      <c r="F71" s="221">
        <f t="shared" si="14"/>
        <v>193.41873901029891</v>
      </c>
      <c r="H71" s="235"/>
    </row>
    <row r="72" spans="1:9" x14ac:dyDescent="0.2">
      <c r="A72" s="162" t="s">
        <v>5</v>
      </c>
      <c r="B72" s="134" t="s">
        <v>6</v>
      </c>
      <c r="C72" s="220">
        <v>53090</v>
      </c>
      <c r="D72" s="220">
        <v>-18090</v>
      </c>
      <c r="E72" s="220">
        <f t="shared" si="15"/>
        <v>35000</v>
      </c>
      <c r="F72" s="221">
        <f t="shared" si="14"/>
        <v>65.925786400452054</v>
      </c>
    </row>
    <row r="73" spans="1:9" x14ac:dyDescent="0.2">
      <c r="A73" s="163">
        <v>322</v>
      </c>
      <c r="B73" s="130" t="s">
        <v>45</v>
      </c>
      <c r="C73" s="231">
        <f>C74+C76+C75</f>
        <v>10610</v>
      </c>
      <c r="D73" s="231">
        <f>D74+D76+D75</f>
        <v>-2335</v>
      </c>
      <c r="E73" s="231">
        <f t="shared" si="15"/>
        <v>8275</v>
      </c>
      <c r="F73" s="219">
        <f t="shared" si="14"/>
        <v>77.992459943449575</v>
      </c>
    </row>
    <row r="74" spans="1:9" x14ac:dyDescent="0.2">
      <c r="A74" s="162">
        <v>3221</v>
      </c>
      <c r="B74" s="145" t="s">
        <v>46</v>
      </c>
      <c r="C74" s="220">
        <v>1330</v>
      </c>
      <c r="D74" s="220">
        <v>-345</v>
      </c>
      <c r="E74" s="220">
        <f t="shared" si="15"/>
        <v>985</v>
      </c>
      <c r="F74" s="221">
        <f t="shared" si="14"/>
        <v>74.060150375939855</v>
      </c>
      <c r="H74" s="235"/>
    </row>
    <row r="75" spans="1:9" x14ac:dyDescent="0.2">
      <c r="A75" s="162">
        <v>3223</v>
      </c>
      <c r="B75" s="145" t="s">
        <v>47</v>
      </c>
      <c r="C75" s="220">
        <v>7290</v>
      </c>
      <c r="D75" s="220">
        <v>0</v>
      </c>
      <c r="E75" s="220">
        <f t="shared" si="15"/>
        <v>7290</v>
      </c>
      <c r="F75" s="221">
        <f t="shared" si="14"/>
        <v>100</v>
      </c>
    </row>
    <row r="76" spans="1:9" x14ac:dyDescent="0.2">
      <c r="A76" s="162">
        <v>3225</v>
      </c>
      <c r="B76" s="145" t="s">
        <v>10</v>
      </c>
      <c r="C76" s="220">
        <v>1990</v>
      </c>
      <c r="D76" s="220">
        <v>-1990</v>
      </c>
      <c r="E76" s="220">
        <f t="shared" si="15"/>
        <v>0</v>
      </c>
      <c r="F76" s="221">
        <f t="shared" si="14"/>
        <v>0</v>
      </c>
    </row>
    <row r="77" spans="1:9" x14ac:dyDescent="0.2">
      <c r="A77" s="138">
        <v>323</v>
      </c>
      <c r="B77" s="130" t="s">
        <v>11</v>
      </c>
      <c r="C77" s="231">
        <f>SUM(C78:C82)</f>
        <v>665740</v>
      </c>
      <c r="D77" s="231">
        <f>SUM(D78:D82)</f>
        <v>112205</v>
      </c>
      <c r="E77" s="231">
        <f t="shared" si="15"/>
        <v>777945</v>
      </c>
      <c r="F77" s="219">
        <f t="shared" si="14"/>
        <v>116.85417730645598</v>
      </c>
    </row>
    <row r="78" spans="1:9" x14ac:dyDescent="0.2">
      <c r="A78" s="79">
        <v>3231</v>
      </c>
      <c r="B78" s="79" t="s">
        <v>48</v>
      </c>
      <c r="C78" s="220">
        <v>1060</v>
      </c>
      <c r="D78" s="220">
        <v>0</v>
      </c>
      <c r="E78" s="220">
        <f t="shared" si="15"/>
        <v>1060</v>
      </c>
      <c r="F78" s="221">
        <f t="shared" si="14"/>
        <v>100</v>
      </c>
    </row>
    <row r="79" spans="1:9" x14ac:dyDescent="0.2">
      <c r="A79" s="132">
        <v>3233</v>
      </c>
      <c r="B79" s="134" t="s">
        <v>49</v>
      </c>
      <c r="C79" s="220">
        <v>66360</v>
      </c>
      <c r="D79" s="220">
        <v>-22345</v>
      </c>
      <c r="E79" s="220">
        <f t="shared" si="15"/>
        <v>44015</v>
      </c>
      <c r="F79" s="221">
        <f t="shared" si="14"/>
        <v>66.32760699216395</v>
      </c>
    </row>
    <row r="80" spans="1:9" x14ac:dyDescent="0.2">
      <c r="A80" s="132">
        <v>3235</v>
      </c>
      <c r="B80" s="134" t="s">
        <v>51</v>
      </c>
      <c r="C80" s="220">
        <v>331810</v>
      </c>
      <c r="D80" s="220">
        <v>0</v>
      </c>
      <c r="E80" s="220">
        <f t="shared" si="15"/>
        <v>331810</v>
      </c>
      <c r="F80" s="221">
        <f t="shared" si="14"/>
        <v>100</v>
      </c>
    </row>
    <row r="81" spans="1:6" x14ac:dyDescent="0.2">
      <c r="A81" s="132">
        <v>3237</v>
      </c>
      <c r="B81" s="135" t="s">
        <v>13</v>
      </c>
      <c r="C81" s="220">
        <v>265450</v>
      </c>
      <c r="D81" s="220">
        <v>134550</v>
      </c>
      <c r="E81" s="220">
        <f t="shared" si="15"/>
        <v>400000</v>
      </c>
      <c r="F81" s="221">
        <f t="shared" si="14"/>
        <v>150.68751177246185</v>
      </c>
    </row>
    <row r="82" spans="1:6" x14ac:dyDescent="0.2">
      <c r="A82" s="132">
        <v>3239</v>
      </c>
      <c r="B82" s="135" t="s">
        <v>53</v>
      </c>
      <c r="C82" s="220">
        <v>1060</v>
      </c>
      <c r="D82" s="220">
        <v>0</v>
      </c>
      <c r="E82" s="220">
        <f t="shared" si="15"/>
        <v>1060</v>
      </c>
      <c r="F82" s="221">
        <f t="shared" si="14"/>
        <v>100</v>
      </c>
    </row>
    <row r="83" spans="1:6" ht="12.75" customHeight="1" x14ac:dyDescent="0.2">
      <c r="A83" s="138">
        <v>4</v>
      </c>
      <c r="B83" s="130" t="s">
        <v>58</v>
      </c>
      <c r="C83" s="231">
        <f>C84</f>
        <v>214720</v>
      </c>
      <c r="D83" s="231">
        <f t="shared" ref="D83" si="16">D84</f>
        <v>-134615</v>
      </c>
      <c r="E83" s="231">
        <f t="shared" si="15"/>
        <v>80105</v>
      </c>
      <c r="F83" s="219">
        <f t="shared" si="14"/>
        <v>37.306725037257827</v>
      </c>
    </row>
    <row r="84" spans="1:6" ht="12.75" customHeight="1" x14ac:dyDescent="0.2">
      <c r="A84" s="138">
        <v>42</v>
      </c>
      <c r="B84" s="130" t="s">
        <v>20</v>
      </c>
      <c r="C84" s="231">
        <f>C85+C88</f>
        <v>214720</v>
      </c>
      <c r="D84" s="231">
        <f>D85+D88</f>
        <v>-134615</v>
      </c>
      <c r="E84" s="231">
        <f t="shared" si="15"/>
        <v>80105</v>
      </c>
      <c r="F84" s="219">
        <f t="shared" si="14"/>
        <v>37.306725037257827</v>
      </c>
    </row>
    <row r="85" spans="1:6" ht="12.75" customHeight="1" x14ac:dyDescent="0.2">
      <c r="A85" s="138">
        <v>422</v>
      </c>
      <c r="B85" s="131" t="s">
        <v>25</v>
      </c>
      <c r="C85" s="231">
        <f>C86+C87</f>
        <v>82000</v>
      </c>
      <c r="D85" s="231">
        <f>D86+D87</f>
        <v>-1895</v>
      </c>
      <c r="E85" s="231">
        <f t="shared" si="15"/>
        <v>80105</v>
      </c>
      <c r="F85" s="219">
        <f t="shared" si="14"/>
        <v>97.689024390243901</v>
      </c>
    </row>
    <row r="86" spans="1:6" ht="12.75" customHeight="1" x14ac:dyDescent="0.2">
      <c r="A86" s="166" t="s">
        <v>21</v>
      </c>
      <c r="B86" s="194" t="s">
        <v>22</v>
      </c>
      <c r="C86" s="220">
        <v>79640</v>
      </c>
      <c r="D86" s="220">
        <v>0</v>
      </c>
      <c r="E86" s="220">
        <f t="shared" si="15"/>
        <v>79640</v>
      </c>
      <c r="F86" s="221">
        <f t="shared" si="14"/>
        <v>100</v>
      </c>
    </row>
    <row r="87" spans="1:6" ht="12.75" customHeight="1" x14ac:dyDescent="0.2">
      <c r="A87" s="43">
        <v>4227</v>
      </c>
      <c r="B87" s="79" t="s">
        <v>103</v>
      </c>
      <c r="C87" s="220">
        <v>2360</v>
      </c>
      <c r="D87" s="220">
        <v>-1895</v>
      </c>
      <c r="E87" s="220">
        <f t="shared" si="15"/>
        <v>465</v>
      </c>
      <c r="F87" s="221">
        <f t="shared" si="14"/>
        <v>19.703389830508474</v>
      </c>
    </row>
    <row r="88" spans="1:6" ht="12.75" customHeight="1" x14ac:dyDescent="0.2">
      <c r="A88" s="195">
        <v>426</v>
      </c>
      <c r="B88" s="196" t="s">
        <v>210</v>
      </c>
      <c r="C88" s="231">
        <f>C89</f>
        <v>132720</v>
      </c>
      <c r="D88" s="231">
        <f>D89</f>
        <v>-132720</v>
      </c>
      <c r="E88" s="231">
        <f t="shared" si="15"/>
        <v>0</v>
      </c>
      <c r="F88" s="219">
        <f t="shared" si="14"/>
        <v>0</v>
      </c>
    </row>
    <row r="89" spans="1:6" ht="12.75" customHeight="1" x14ac:dyDescent="0.2">
      <c r="A89" s="166">
        <v>4262</v>
      </c>
      <c r="B89" s="197" t="s">
        <v>1</v>
      </c>
      <c r="C89" s="220">
        <v>132720</v>
      </c>
      <c r="D89" s="220">
        <v>-132720</v>
      </c>
      <c r="E89" s="220">
        <f t="shared" si="15"/>
        <v>0</v>
      </c>
      <c r="F89" s="221">
        <f t="shared" si="14"/>
        <v>0</v>
      </c>
    </row>
    <row r="90" spans="1:6" ht="12.75" customHeight="1" x14ac:dyDescent="0.2">
      <c r="A90" s="166"/>
      <c r="B90" s="197"/>
      <c r="C90" s="220"/>
      <c r="D90" s="220"/>
      <c r="E90" s="220"/>
      <c r="F90" s="221"/>
    </row>
    <row r="91" spans="1:6" ht="12.75" customHeight="1" x14ac:dyDescent="0.2">
      <c r="A91" s="88" t="s">
        <v>249</v>
      </c>
      <c r="B91" s="140" t="s">
        <v>245</v>
      </c>
      <c r="C91" s="257">
        <f>C92</f>
        <v>0</v>
      </c>
      <c r="D91" s="231">
        <f>D92</f>
        <v>47725</v>
      </c>
      <c r="E91" s="231">
        <f t="shared" si="15"/>
        <v>47725</v>
      </c>
      <c r="F91" s="219" t="s">
        <v>117</v>
      </c>
    </row>
    <row r="92" spans="1:6" ht="12.75" customHeight="1" x14ac:dyDescent="0.2">
      <c r="A92" s="138">
        <v>3</v>
      </c>
      <c r="B92" s="130" t="s">
        <v>37</v>
      </c>
      <c r="C92" s="257">
        <f>C93+C98</f>
        <v>0</v>
      </c>
      <c r="D92" s="231">
        <f>D93+D98</f>
        <v>47725</v>
      </c>
      <c r="E92" s="231">
        <f t="shared" si="15"/>
        <v>47725</v>
      </c>
      <c r="F92" s="219" t="s">
        <v>117</v>
      </c>
    </row>
    <row r="93" spans="1:6" ht="12.75" customHeight="1" x14ac:dyDescent="0.2">
      <c r="A93" s="138">
        <v>31</v>
      </c>
      <c r="B93" s="136" t="s">
        <v>38</v>
      </c>
      <c r="C93" s="257">
        <f>C94+C96</f>
        <v>0</v>
      </c>
      <c r="D93" s="231">
        <f>D94+D96</f>
        <v>29125</v>
      </c>
      <c r="E93" s="231">
        <f t="shared" si="15"/>
        <v>29125</v>
      </c>
      <c r="F93" s="219" t="s">
        <v>117</v>
      </c>
    </row>
    <row r="94" spans="1:6" ht="12.75" customHeight="1" x14ac:dyDescent="0.2">
      <c r="A94" s="138">
        <v>311</v>
      </c>
      <c r="B94" s="136" t="s">
        <v>85</v>
      </c>
      <c r="C94" s="257">
        <f>C95</f>
        <v>0</v>
      </c>
      <c r="D94" s="231">
        <f>D95</f>
        <v>25000</v>
      </c>
      <c r="E94" s="231">
        <f t="shared" si="15"/>
        <v>25000</v>
      </c>
      <c r="F94" s="219" t="s">
        <v>117</v>
      </c>
    </row>
    <row r="95" spans="1:6" ht="12.75" customHeight="1" x14ac:dyDescent="0.2">
      <c r="A95" s="132">
        <v>3111</v>
      </c>
      <c r="B95" s="146" t="s">
        <v>39</v>
      </c>
      <c r="C95" s="258">
        <v>0</v>
      </c>
      <c r="D95" s="220">
        <v>25000</v>
      </c>
      <c r="E95" s="220">
        <f t="shared" si="15"/>
        <v>25000</v>
      </c>
      <c r="F95" s="221" t="s">
        <v>117</v>
      </c>
    </row>
    <row r="96" spans="1:6" ht="12.75" customHeight="1" x14ac:dyDescent="0.2">
      <c r="A96" s="138">
        <v>313</v>
      </c>
      <c r="B96" s="136" t="s">
        <v>42</v>
      </c>
      <c r="C96" s="257">
        <f>C97</f>
        <v>0</v>
      </c>
      <c r="D96" s="231">
        <f>D97</f>
        <v>4125</v>
      </c>
      <c r="E96" s="231">
        <f t="shared" si="15"/>
        <v>4125</v>
      </c>
      <c r="F96" s="219" t="s">
        <v>117</v>
      </c>
    </row>
    <row r="97" spans="1:6" ht="12.75" customHeight="1" x14ac:dyDescent="0.2">
      <c r="A97" s="132">
        <v>3132</v>
      </c>
      <c r="B97" s="146" t="s">
        <v>136</v>
      </c>
      <c r="C97" s="258">
        <v>0</v>
      </c>
      <c r="D97" s="220">
        <v>4125</v>
      </c>
      <c r="E97" s="220">
        <f t="shared" si="15"/>
        <v>4125</v>
      </c>
      <c r="F97" s="221" t="s">
        <v>117</v>
      </c>
    </row>
    <row r="98" spans="1:6" ht="12.75" customHeight="1" x14ac:dyDescent="0.2">
      <c r="A98" s="138">
        <v>32</v>
      </c>
      <c r="B98" s="131" t="s">
        <v>3</v>
      </c>
      <c r="C98" s="257">
        <f>C99+C102+C104+C106</f>
        <v>0</v>
      </c>
      <c r="D98" s="231">
        <f>D99+D102+D104+D106</f>
        <v>18600</v>
      </c>
      <c r="E98" s="231">
        <f t="shared" si="15"/>
        <v>18600</v>
      </c>
      <c r="F98" s="219" t="s">
        <v>117</v>
      </c>
    </row>
    <row r="99" spans="1:6" ht="12.75" customHeight="1" x14ac:dyDescent="0.2">
      <c r="A99" s="138">
        <v>321</v>
      </c>
      <c r="B99" s="131" t="s">
        <v>7</v>
      </c>
      <c r="C99" s="257">
        <f>C100+C101</f>
        <v>0</v>
      </c>
      <c r="D99" s="231">
        <f>D100+D101</f>
        <v>12500</v>
      </c>
      <c r="E99" s="231">
        <f t="shared" si="15"/>
        <v>12500</v>
      </c>
      <c r="F99" s="219" t="s">
        <v>117</v>
      </c>
    </row>
    <row r="100" spans="1:6" ht="12.75" customHeight="1" x14ac:dyDescent="0.2">
      <c r="A100" s="132">
        <v>3211</v>
      </c>
      <c r="B100" s="134" t="s">
        <v>43</v>
      </c>
      <c r="C100" s="258">
        <v>0</v>
      </c>
      <c r="D100" s="220">
        <v>12000</v>
      </c>
      <c r="E100" s="220">
        <f t="shared" si="15"/>
        <v>12000</v>
      </c>
      <c r="F100" s="221" t="s">
        <v>117</v>
      </c>
    </row>
    <row r="101" spans="1:6" ht="12.75" customHeight="1" x14ac:dyDescent="0.2">
      <c r="A101" s="79">
        <v>3212</v>
      </c>
      <c r="B101" s="104" t="s">
        <v>44</v>
      </c>
      <c r="C101" s="230">
        <v>0</v>
      </c>
      <c r="D101" s="4">
        <v>500</v>
      </c>
      <c r="E101" s="4">
        <f t="shared" si="15"/>
        <v>500</v>
      </c>
      <c r="F101" s="259" t="s">
        <v>117</v>
      </c>
    </row>
    <row r="102" spans="1:6" ht="12.75" customHeight="1" x14ac:dyDescent="0.2">
      <c r="A102" s="138">
        <v>323</v>
      </c>
      <c r="B102" s="130" t="s">
        <v>11</v>
      </c>
      <c r="C102" s="257">
        <f>SUM(C103)</f>
        <v>0</v>
      </c>
      <c r="D102" s="231">
        <f>SUM(D103)</f>
        <v>1000</v>
      </c>
      <c r="E102" s="231">
        <f t="shared" si="15"/>
        <v>1000</v>
      </c>
      <c r="F102" s="219" t="s">
        <v>117</v>
      </c>
    </row>
    <row r="103" spans="1:6" ht="12.75" customHeight="1" x14ac:dyDescent="0.2">
      <c r="A103" s="132">
        <v>3233</v>
      </c>
      <c r="B103" s="134" t="s">
        <v>49</v>
      </c>
      <c r="C103" s="258">
        <v>0</v>
      </c>
      <c r="D103" s="220">
        <v>1000</v>
      </c>
      <c r="E103" s="220">
        <f t="shared" si="15"/>
        <v>1000</v>
      </c>
      <c r="F103" s="221" t="s">
        <v>117</v>
      </c>
    </row>
    <row r="104" spans="1:6" ht="12.75" customHeight="1" x14ac:dyDescent="0.2">
      <c r="A104" s="138">
        <v>324</v>
      </c>
      <c r="B104" s="139" t="s">
        <v>246</v>
      </c>
      <c r="C104" s="257">
        <f>C105</f>
        <v>0</v>
      </c>
      <c r="D104" s="231">
        <f>D105</f>
        <v>4500</v>
      </c>
      <c r="E104" s="231">
        <f t="shared" si="15"/>
        <v>4500</v>
      </c>
      <c r="F104" s="219" t="s">
        <v>117</v>
      </c>
    </row>
    <row r="105" spans="1:6" ht="12.75" customHeight="1" x14ac:dyDescent="0.2">
      <c r="A105" s="132">
        <v>3241</v>
      </c>
      <c r="B105" s="135" t="s">
        <v>246</v>
      </c>
      <c r="C105" s="258">
        <v>0</v>
      </c>
      <c r="D105" s="220">
        <v>4500</v>
      </c>
      <c r="E105" s="220">
        <f t="shared" si="15"/>
        <v>4500</v>
      </c>
      <c r="F105" s="221" t="s">
        <v>117</v>
      </c>
    </row>
    <row r="106" spans="1:6" ht="12.75" customHeight="1" x14ac:dyDescent="0.2">
      <c r="A106" s="138">
        <v>329</v>
      </c>
      <c r="B106" s="139" t="s">
        <v>247</v>
      </c>
      <c r="C106" s="257">
        <f>C107</f>
        <v>0</v>
      </c>
      <c r="D106" s="231">
        <f>D107</f>
        <v>600</v>
      </c>
      <c r="E106" s="231">
        <f t="shared" ref="E106:E107" si="17">C106+D106</f>
        <v>600</v>
      </c>
      <c r="F106" s="219" t="s">
        <v>117</v>
      </c>
    </row>
    <row r="107" spans="1:6" ht="12.75" customHeight="1" x14ac:dyDescent="0.2">
      <c r="A107" s="132">
        <v>3293</v>
      </c>
      <c r="B107" s="135" t="s">
        <v>56</v>
      </c>
      <c r="C107" s="258">
        <v>0</v>
      </c>
      <c r="D107" s="220">
        <v>600</v>
      </c>
      <c r="E107" s="220">
        <f t="shared" si="17"/>
        <v>600</v>
      </c>
      <c r="F107" s="221" t="s">
        <v>117</v>
      </c>
    </row>
    <row r="108" spans="1:6" ht="12.75" customHeight="1" x14ac:dyDescent="0.2">
      <c r="A108" s="166"/>
      <c r="B108" s="197"/>
      <c r="C108" s="220"/>
      <c r="D108" s="220"/>
      <c r="E108" s="220"/>
      <c r="F108" s="221"/>
    </row>
    <row r="109" spans="1:6" ht="12.75" customHeight="1" x14ac:dyDescent="0.2">
      <c r="A109" s="138" t="s">
        <v>181</v>
      </c>
      <c r="B109" s="136" t="s">
        <v>64</v>
      </c>
      <c r="C109" s="231">
        <f>SUM(C113:C116)</f>
        <v>436960</v>
      </c>
      <c r="D109" s="231">
        <f>SUM(D113:D116)</f>
        <v>29371</v>
      </c>
      <c r="E109" s="231">
        <f t="shared" si="15"/>
        <v>466331</v>
      </c>
      <c r="F109" s="219">
        <f t="shared" si="14"/>
        <v>106.72166788722079</v>
      </c>
    </row>
    <row r="110" spans="1:6" ht="12.75" customHeight="1" x14ac:dyDescent="0.2">
      <c r="A110" s="138">
        <v>4</v>
      </c>
      <c r="B110" s="130" t="s">
        <v>58</v>
      </c>
      <c r="C110" s="231">
        <f t="shared" ref="C110:D110" si="18">C111</f>
        <v>436960</v>
      </c>
      <c r="D110" s="231">
        <f t="shared" si="18"/>
        <v>29371</v>
      </c>
      <c r="E110" s="231">
        <f t="shared" si="15"/>
        <v>466331</v>
      </c>
      <c r="F110" s="219">
        <f t="shared" si="14"/>
        <v>106.72166788722079</v>
      </c>
    </row>
    <row r="111" spans="1:6" ht="12.75" customHeight="1" x14ac:dyDescent="0.2">
      <c r="A111" s="138">
        <v>42</v>
      </c>
      <c r="B111" s="130" t="s">
        <v>20</v>
      </c>
      <c r="C111" s="231">
        <f>C112</f>
        <v>436960</v>
      </c>
      <c r="D111" s="231">
        <f>D112</f>
        <v>29371</v>
      </c>
      <c r="E111" s="231">
        <f t="shared" si="15"/>
        <v>466331</v>
      </c>
      <c r="F111" s="219">
        <f t="shared" si="14"/>
        <v>106.72166788722079</v>
      </c>
    </row>
    <row r="112" spans="1:6" ht="12.75" customHeight="1" x14ac:dyDescent="0.2">
      <c r="A112" s="138">
        <v>422</v>
      </c>
      <c r="B112" s="131" t="s">
        <v>25</v>
      </c>
      <c r="C112" s="231">
        <f>C113+C114+C115+C116</f>
        <v>436960</v>
      </c>
      <c r="D112" s="231">
        <f>D113+D114+D115+D116</f>
        <v>29371</v>
      </c>
      <c r="E112" s="231">
        <f t="shared" si="15"/>
        <v>466331</v>
      </c>
      <c r="F112" s="219">
        <f t="shared" si="14"/>
        <v>106.72166788722079</v>
      </c>
    </row>
    <row r="113" spans="1:8" ht="12.75" customHeight="1" x14ac:dyDescent="0.2">
      <c r="A113" s="166" t="s">
        <v>21</v>
      </c>
      <c r="B113" s="194" t="s">
        <v>22</v>
      </c>
      <c r="C113" s="220">
        <v>399960</v>
      </c>
      <c r="D113" s="220">
        <v>34040</v>
      </c>
      <c r="E113" s="220">
        <f t="shared" si="15"/>
        <v>434000</v>
      </c>
      <c r="F113" s="221">
        <f t="shared" si="14"/>
        <v>108.51085108510851</v>
      </c>
    </row>
    <row r="114" spans="1:8" ht="12.75" customHeight="1" x14ac:dyDescent="0.2">
      <c r="A114" s="162" t="s">
        <v>23</v>
      </c>
      <c r="B114" s="145" t="s">
        <v>24</v>
      </c>
      <c r="C114" s="220">
        <v>34510</v>
      </c>
      <c r="D114" s="220">
        <v>-17510</v>
      </c>
      <c r="E114" s="220">
        <f t="shared" si="15"/>
        <v>17000</v>
      </c>
      <c r="F114" s="221">
        <f t="shared" si="14"/>
        <v>49.261083743842363</v>
      </c>
    </row>
    <row r="115" spans="1:8" ht="12.75" customHeight="1" x14ac:dyDescent="0.2">
      <c r="A115" s="162">
        <v>4225</v>
      </c>
      <c r="B115" s="145" t="s">
        <v>248</v>
      </c>
      <c r="C115" s="220">
        <v>0</v>
      </c>
      <c r="D115" s="220">
        <v>12841</v>
      </c>
      <c r="E115" s="220">
        <f t="shared" si="15"/>
        <v>12841</v>
      </c>
      <c r="F115" s="221" t="s">
        <v>117</v>
      </c>
    </row>
    <row r="116" spans="1:8" ht="12.75" customHeight="1" x14ac:dyDescent="0.2">
      <c r="A116" s="43">
        <v>4227</v>
      </c>
      <c r="B116" s="79" t="s">
        <v>103</v>
      </c>
      <c r="C116" s="220">
        <v>2490</v>
      </c>
      <c r="D116" s="220">
        <v>0</v>
      </c>
      <c r="E116" s="220">
        <f t="shared" si="15"/>
        <v>2490</v>
      </c>
      <c r="F116" s="221">
        <f t="shared" si="14"/>
        <v>100</v>
      </c>
    </row>
    <row r="117" spans="1:8" ht="13.5" customHeight="1" x14ac:dyDescent="0.2">
      <c r="A117" s="162"/>
      <c r="B117" s="145"/>
      <c r="C117" s="220"/>
      <c r="D117" s="220"/>
      <c r="E117" s="220"/>
      <c r="F117" s="221"/>
    </row>
    <row r="118" spans="1:8" ht="12.6" customHeight="1" x14ac:dyDescent="0.2">
      <c r="A118" s="138" t="s">
        <v>182</v>
      </c>
      <c r="B118" s="136" t="s">
        <v>65</v>
      </c>
      <c r="C118" s="231">
        <f t="shared" ref="C118:D120" si="19">C119</f>
        <v>929060</v>
      </c>
      <c r="D118" s="231">
        <f t="shared" si="19"/>
        <v>-730060</v>
      </c>
      <c r="E118" s="231">
        <f t="shared" si="15"/>
        <v>199000</v>
      </c>
      <c r="F118" s="219">
        <f t="shared" si="14"/>
        <v>21.419499278840977</v>
      </c>
    </row>
    <row r="119" spans="1:8" ht="12" customHeight="1" x14ac:dyDescent="0.2">
      <c r="A119" s="138">
        <v>4</v>
      </c>
      <c r="B119" s="130" t="s">
        <v>58</v>
      </c>
      <c r="C119" s="231">
        <f t="shared" si="19"/>
        <v>929060</v>
      </c>
      <c r="D119" s="231">
        <f t="shared" si="19"/>
        <v>-730060</v>
      </c>
      <c r="E119" s="231">
        <f t="shared" si="15"/>
        <v>199000</v>
      </c>
      <c r="F119" s="219">
        <f t="shared" si="14"/>
        <v>21.419499278840977</v>
      </c>
    </row>
    <row r="120" spans="1:8" ht="12.75" customHeight="1" x14ac:dyDescent="0.2">
      <c r="A120" s="138">
        <v>42</v>
      </c>
      <c r="B120" s="130" t="s">
        <v>20</v>
      </c>
      <c r="C120" s="231">
        <f t="shared" si="19"/>
        <v>929060</v>
      </c>
      <c r="D120" s="231">
        <f t="shared" si="19"/>
        <v>-730060</v>
      </c>
      <c r="E120" s="231">
        <f t="shared" si="15"/>
        <v>199000</v>
      </c>
      <c r="F120" s="219">
        <f t="shared" si="14"/>
        <v>21.419499278840977</v>
      </c>
    </row>
    <row r="121" spans="1:8" ht="12.75" customHeight="1" x14ac:dyDescent="0.2">
      <c r="A121" s="138">
        <v>426</v>
      </c>
      <c r="B121" s="198" t="s">
        <v>26</v>
      </c>
      <c r="C121" s="231">
        <f t="shared" ref="C121:D121" si="20">C122</f>
        <v>929060</v>
      </c>
      <c r="D121" s="231">
        <f t="shared" si="20"/>
        <v>-730060</v>
      </c>
      <c r="E121" s="231">
        <f t="shared" si="15"/>
        <v>199000</v>
      </c>
      <c r="F121" s="219">
        <f t="shared" si="14"/>
        <v>21.419499278840977</v>
      </c>
    </row>
    <row r="122" spans="1:8" ht="12.75" customHeight="1" x14ac:dyDescent="0.2">
      <c r="A122" s="162" t="s">
        <v>59</v>
      </c>
      <c r="B122" s="134" t="s">
        <v>1</v>
      </c>
      <c r="C122" s="220">
        <v>929060</v>
      </c>
      <c r="D122" s="220">
        <v>-730060</v>
      </c>
      <c r="E122" s="220">
        <f t="shared" si="15"/>
        <v>199000</v>
      </c>
      <c r="F122" s="221">
        <f t="shared" si="14"/>
        <v>21.419499278840977</v>
      </c>
    </row>
    <row r="123" spans="1:8" ht="13.5" customHeight="1" x14ac:dyDescent="0.2">
      <c r="A123" s="162"/>
      <c r="B123" s="168"/>
      <c r="C123" s="234"/>
      <c r="D123" s="234"/>
      <c r="E123" s="234"/>
      <c r="F123" s="154"/>
    </row>
    <row r="124" spans="1:8" ht="20.25" customHeight="1" x14ac:dyDescent="0.2">
      <c r="A124" s="163">
        <v>2001</v>
      </c>
      <c r="B124" s="138" t="s">
        <v>68</v>
      </c>
      <c r="C124" s="222">
        <f>C126+C135+C142+C152+C167+C194+C182+C209+C215+C221+C230+C245+C251+C278+C257+C284+C294+C301</f>
        <v>58652402</v>
      </c>
      <c r="D124" s="222">
        <f>D126+D135+D142+D152+D167+D194+D182+D209+D215+D221+D230+D245+D251+D278+D257+D284+D294+D301</f>
        <v>-14437678</v>
      </c>
      <c r="E124" s="222">
        <f t="shared" si="15"/>
        <v>44214724</v>
      </c>
      <c r="F124" s="208">
        <f t="shared" si="14"/>
        <v>75.384336348236857</v>
      </c>
      <c r="G124" s="235"/>
      <c r="H124" s="235"/>
    </row>
    <row r="125" spans="1:8" ht="12.75" customHeight="1" x14ac:dyDescent="0.2">
      <c r="A125" s="138"/>
      <c r="B125" s="139"/>
      <c r="C125" s="231"/>
      <c r="D125" s="231"/>
      <c r="E125" s="231"/>
      <c r="F125" s="219"/>
    </row>
    <row r="126" spans="1:8" ht="12.75" customHeight="1" x14ac:dyDescent="0.2">
      <c r="A126" s="138" t="s">
        <v>183</v>
      </c>
      <c r="B126" s="139" t="s">
        <v>139</v>
      </c>
      <c r="C126" s="231">
        <f t="shared" ref="C126:D126" si="21">C127</f>
        <v>7932260</v>
      </c>
      <c r="D126" s="231">
        <f t="shared" si="21"/>
        <v>-448199</v>
      </c>
      <c r="E126" s="231">
        <f t="shared" si="15"/>
        <v>7484061</v>
      </c>
      <c r="F126" s="219">
        <f t="shared" si="14"/>
        <v>94.349668316469703</v>
      </c>
    </row>
    <row r="127" spans="1:8" ht="12.75" customHeight="1" x14ac:dyDescent="0.2">
      <c r="A127" s="138">
        <v>3</v>
      </c>
      <c r="B127" s="130" t="s">
        <v>37</v>
      </c>
      <c r="C127" s="231">
        <f>C128+C131</f>
        <v>7932260</v>
      </c>
      <c r="D127" s="231">
        <f>D128+D131</f>
        <v>-448199</v>
      </c>
      <c r="E127" s="231">
        <f t="shared" si="15"/>
        <v>7484061</v>
      </c>
      <c r="F127" s="219">
        <f t="shared" si="14"/>
        <v>94.349668316469703</v>
      </c>
    </row>
    <row r="128" spans="1:8" ht="12.75" customHeight="1" x14ac:dyDescent="0.2">
      <c r="A128" s="138">
        <v>35</v>
      </c>
      <c r="B128" s="131" t="s">
        <v>16</v>
      </c>
      <c r="C128" s="231">
        <f t="shared" ref="C128:D129" si="22">C129</f>
        <v>403870</v>
      </c>
      <c r="D128" s="231">
        <f t="shared" si="22"/>
        <v>-242786</v>
      </c>
      <c r="E128" s="231">
        <f t="shared" si="15"/>
        <v>161084</v>
      </c>
      <c r="F128" s="219">
        <f t="shared" si="14"/>
        <v>39.885111545794437</v>
      </c>
    </row>
    <row r="129" spans="1:10" ht="12.75" customHeight="1" x14ac:dyDescent="0.2">
      <c r="A129" s="138">
        <v>351</v>
      </c>
      <c r="B129" s="103" t="s">
        <v>0</v>
      </c>
      <c r="C129" s="223">
        <f t="shared" si="22"/>
        <v>403870</v>
      </c>
      <c r="D129" s="223">
        <f t="shared" si="22"/>
        <v>-242786</v>
      </c>
      <c r="E129" s="223">
        <f t="shared" si="15"/>
        <v>161084</v>
      </c>
      <c r="F129" s="91">
        <f t="shared" si="14"/>
        <v>39.885111545794437</v>
      </c>
    </row>
    <row r="130" spans="1:10" ht="12.75" customHeight="1" x14ac:dyDescent="0.2">
      <c r="A130" s="132">
        <v>3512</v>
      </c>
      <c r="B130" s="104" t="s">
        <v>0</v>
      </c>
      <c r="C130" s="95">
        <v>403870</v>
      </c>
      <c r="D130" s="95">
        <v>-242786</v>
      </c>
      <c r="E130" s="95">
        <f t="shared" si="15"/>
        <v>161084</v>
      </c>
      <c r="F130" s="97">
        <f t="shared" si="14"/>
        <v>39.885111545794437</v>
      </c>
    </row>
    <row r="131" spans="1:10" ht="12.75" customHeight="1" x14ac:dyDescent="0.2">
      <c r="A131" s="138">
        <v>36</v>
      </c>
      <c r="B131" s="128" t="s">
        <v>127</v>
      </c>
      <c r="C131" s="231">
        <f t="shared" ref="C131:D131" si="23">C132</f>
        <v>7528390</v>
      </c>
      <c r="D131" s="231">
        <f t="shared" si="23"/>
        <v>-205413</v>
      </c>
      <c r="E131" s="231">
        <f t="shared" si="15"/>
        <v>7322977</v>
      </c>
      <c r="F131" s="219">
        <f t="shared" si="14"/>
        <v>97.271488326189271</v>
      </c>
    </row>
    <row r="132" spans="1:10" ht="12.75" customHeight="1" x14ac:dyDescent="0.2">
      <c r="A132" s="138">
        <v>363</v>
      </c>
      <c r="B132" s="136" t="s">
        <v>90</v>
      </c>
      <c r="C132" s="231">
        <f>C133</f>
        <v>7528390</v>
      </c>
      <c r="D132" s="231">
        <f>D133</f>
        <v>-205413</v>
      </c>
      <c r="E132" s="231">
        <f t="shared" si="15"/>
        <v>7322977</v>
      </c>
      <c r="F132" s="219">
        <f t="shared" si="14"/>
        <v>97.271488326189271</v>
      </c>
    </row>
    <row r="133" spans="1:10" ht="12.75" customHeight="1" x14ac:dyDescent="0.2">
      <c r="A133" s="132">
        <v>3632</v>
      </c>
      <c r="B133" s="135" t="s">
        <v>91</v>
      </c>
      <c r="C133" s="220">
        <v>7528390</v>
      </c>
      <c r="D133" s="220">
        <v>-205413</v>
      </c>
      <c r="E133" s="220">
        <f t="shared" si="15"/>
        <v>7322977</v>
      </c>
      <c r="F133" s="221">
        <f t="shared" si="14"/>
        <v>97.271488326189271</v>
      </c>
      <c r="H133" s="235"/>
      <c r="J133" s="235"/>
    </row>
    <row r="134" spans="1:10" ht="9.75" customHeight="1" x14ac:dyDescent="0.2">
      <c r="A134" s="132"/>
      <c r="B134" s="146"/>
      <c r="C134" s="220"/>
      <c r="D134" s="220"/>
      <c r="E134" s="220"/>
      <c r="F134" s="221"/>
    </row>
    <row r="135" spans="1:10" ht="27.75" customHeight="1" x14ac:dyDescent="0.2">
      <c r="A135" s="127" t="s">
        <v>184</v>
      </c>
      <c r="B135" s="201" t="s">
        <v>78</v>
      </c>
      <c r="C135" s="231">
        <f t="shared" ref="C135:D137" si="24">C136</f>
        <v>7362675</v>
      </c>
      <c r="D135" s="231">
        <f t="shared" si="24"/>
        <v>5437325</v>
      </c>
      <c r="E135" s="231">
        <f t="shared" si="15"/>
        <v>12800000</v>
      </c>
      <c r="F135" s="219">
        <f t="shared" si="14"/>
        <v>173.84985755856397</v>
      </c>
    </row>
    <row r="136" spans="1:10" ht="12.75" customHeight="1" x14ac:dyDescent="0.2">
      <c r="A136" s="138">
        <v>3</v>
      </c>
      <c r="B136" s="177" t="s">
        <v>37</v>
      </c>
      <c r="C136" s="231">
        <f t="shared" si="24"/>
        <v>7362675</v>
      </c>
      <c r="D136" s="231">
        <f t="shared" si="24"/>
        <v>5437325</v>
      </c>
      <c r="E136" s="231">
        <f t="shared" si="15"/>
        <v>12800000</v>
      </c>
      <c r="F136" s="219">
        <f t="shared" si="14"/>
        <v>173.84985755856397</v>
      </c>
    </row>
    <row r="137" spans="1:10" ht="12.75" customHeight="1" x14ac:dyDescent="0.2">
      <c r="A137" s="138">
        <v>38</v>
      </c>
      <c r="B137" s="139" t="s">
        <v>57</v>
      </c>
      <c r="C137" s="231">
        <f t="shared" si="24"/>
        <v>7362675</v>
      </c>
      <c r="D137" s="231">
        <f t="shared" si="24"/>
        <v>5437325</v>
      </c>
      <c r="E137" s="231">
        <f t="shared" si="15"/>
        <v>12800000</v>
      </c>
      <c r="F137" s="219">
        <f t="shared" si="14"/>
        <v>173.84985755856397</v>
      </c>
    </row>
    <row r="138" spans="1:10" ht="12.75" customHeight="1" x14ac:dyDescent="0.2">
      <c r="A138" s="138">
        <v>386</v>
      </c>
      <c r="B138" s="139" t="s">
        <v>92</v>
      </c>
      <c r="C138" s="231">
        <f>C139+C140</f>
        <v>7362675</v>
      </c>
      <c r="D138" s="231">
        <f>D139+D140</f>
        <v>5437325</v>
      </c>
      <c r="E138" s="231">
        <f t="shared" si="15"/>
        <v>12800000</v>
      </c>
      <c r="F138" s="219">
        <f t="shared" si="14"/>
        <v>173.84985755856397</v>
      </c>
    </row>
    <row r="139" spans="1:10" ht="26.25" customHeight="1" x14ac:dyDescent="0.2">
      <c r="A139" s="192">
        <v>3861</v>
      </c>
      <c r="B139" s="193" t="s">
        <v>94</v>
      </c>
      <c r="C139" s="220">
        <v>6133445</v>
      </c>
      <c r="D139" s="220">
        <v>5860555</v>
      </c>
      <c r="E139" s="220">
        <f t="shared" si="15"/>
        <v>11994000</v>
      </c>
      <c r="F139" s="221">
        <f t="shared" si="14"/>
        <v>195.55078752642274</v>
      </c>
    </row>
    <row r="140" spans="1:10" ht="26.25" customHeight="1" x14ac:dyDescent="0.2">
      <c r="A140" s="192">
        <v>3862</v>
      </c>
      <c r="B140" s="193" t="s">
        <v>171</v>
      </c>
      <c r="C140" s="220">
        <v>1229230</v>
      </c>
      <c r="D140" s="220">
        <v>-423230</v>
      </c>
      <c r="E140" s="220">
        <f t="shared" si="15"/>
        <v>806000</v>
      </c>
      <c r="F140" s="221">
        <f t="shared" si="14"/>
        <v>65.56950285951369</v>
      </c>
    </row>
    <row r="141" spans="1:10" ht="12" customHeight="1" x14ac:dyDescent="0.2">
      <c r="A141" s="132"/>
      <c r="B141" s="146"/>
      <c r="C141" s="234"/>
      <c r="D141" s="234"/>
      <c r="E141" s="234"/>
      <c r="F141" s="221"/>
    </row>
    <row r="142" spans="1:10" ht="17.25" customHeight="1" x14ac:dyDescent="0.2">
      <c r="A142" s="136" t="s">
        <v>185</v>
      </c>
      <c r="B142" s="128" t="s">
        <v>79</v>
      </c>
      <c r="C142" s="231">
        <f t="shared" ref="C142:D142" si="25">C143</f>
        <v>204390</v>
      </c>
      <c r="D142" s="231">
        <f t="shared" si="25"/>
        <v>-204390</v>
      </c>
      <c r="E142" s="231">
        <f t="shared" si="15"/>
        <v>0</v>
      </c>
      <c r="F142" s="219">
        <f t="shared" si="14"/>
        <v>0</v>
      </c>
    </row>
    <row r="143" spans="1:10" ht="12.75" customHeight="1" x14ac:dyDescent="0.2">
      <c r="A143" s="138">
        <v>3</v>
      </c>
      <c r="B143" s="130" t="s">
        <v>37</v>
      </c>
      <c r="C143" s="231">
        <f>C144+C147</f>
        <v>204390</v>
      </c>
      <c r="D143" s="231">
        <f>D144+D147</f>
        <v>-204390</v>
      </c>
      <c r="E143" s="231">
        <f t="shared" si="15"/>
        <v>0</v>
      </c>
      <c r="F143" s="219">
        <f t="shared" si="14"/>
        <v>0</v>
      </c>
    </row>
    <row r="144" spans="1:10" ht="12.75" customHeight="1" x14ac:dyDescent="0.2">
      <c r="A144" s="138">
        <v>35</v>
      </c>
      <c r="B144" s="103" t="s">
        <v>16</v>
      </c>
      <c r="C144" s="231">
        <f t="shared" ref="C144:D145" si="26">C145</f>
        <v>26540</v>
      </c>
      <c r="D144" s="231">
        <f t="shared" si="26"/>
        <v>-26540</v>
      </c>
      <c r="E144" s="231">
        <f t="shared" si="15"/>
        <v>0</v>
      </c>
      <c r="F144" s="219">
        <f t="shared" si="14"/>
        <v>0</v>
      </c>
    </row>
    <row r="145" spans="1:9" ht="12.75" customHeight="1" x14ac:dyDescent="0.2">
      <c r="A145" s="138">
        <v>352</v>
      </c>
      <c r="B145" s="107" t="s">
        <v>163</v>
      </c>
      <c r="C145" s="231">
        <f t="shared" si="26"/>
        <v>26540</v>
      </c>
      <c r="D145" s="231">
        <f t="shared" si="26"/>
        <v>-26540</v>
      </c>
      <c r="E145" s="231">
        <f t="shared" si="15"/>
        <v>0</v>
      </c>
      <c r="F145" s="219">
        <f t="shared" si="14"/>
        <v>0</v>
      </c>
    </row>
    <row r="146" spans="1:9" ht="12.75" customHeight="1" x14ac:dyDescent="0.2">
      <c r="A146" s="132">
        <v>3522</v>
      </c>
      <c r="B146" s="106" t="s">
        <v>164</v>
      </c>
      <c r="C146" s="220">
        <v>26540</v>
      </c>
      <c r="D146" s="220">
        <v>-26540</v>
      </c>
      <c r="E146" s="220">
        <f t="shared" si="15"/>
        <v>0</v>
      </c>
      <c r="F146" s="221">
        <f t="shared" si="14"/>
        <v>0</v>
      </c>
    </row>
    <row r="147" spans="1:9" ht="12.75" customHeight="1" x14ac:dyDescent="0.2">
      <c r="A147" s="129">
        <v>36</v>
      </c>
      <c r="B147" s="128" t="s">
        <v>127</v>
      </c>
      <c r="C147" s="231">
        <f t="shared" ref="C147:D147" si="27">C148</f>
        <v>177850</v>
      </c>
      <c r="D147" s="231">
        <f t="shared" si="27"/>
        <v>-177850</v>
      </c>
      <c r="E147" s="231">
        <f t="shared" si="15"/>
        <v>0</v>
      </c>
      <c r="F147" s="219">
        <f t="shared" si="14"/>
        <v>0</v>
      </c>
    </row>
    <row r="148" spans="1:9" ht="12.75" customHeight="1" x14ac:dyDescent="0.2">
      <c r="A148" s="129">
        <v>363</v>
      </c>
      <c r="B148" s="136" t="s">
        <v>90</v>
      </c>
      <c r="C148" s="231">
        <f>C149+C150</f>
        <v>177850</v>
      </c>
      <c r="D148" s="231">
        <f>D149+D150</f>
        <v>-177850</v>
      </c>
      <c r="E148" s="231">
        <f t="shared" si="15"/>
        <v>0</v>
      </c>
      <c r="F148" s="219">
        <f t="shared" si="14"/>
        <v>0</v>
      </c>
    </row>
    <row r="149" spans="1:9" ht="12.75" customHeight="1" x14ac:dyDescent="0.2">
      <c r="A149" s="132">
        <v>3631</v>
      </c>
      <c r="B149" s="146" t="s">
        <v>108</v>
      </c>
      <c r="C149" s="220">
        <v>159270</v>
      </c>
      <c r="D149" s="220">
        <v>-159270</v>
      </c>
      <c r="E149" s="220">
        <f t="shared" si="15"/>
        <v>0</v>
      </c>
      <c r="F149" s="221">
        <f t="shared" si="14"/>
        <v>0</v>
      </c>
      <c r="H149" s="235"/>
      <c r="I149" s="235"/>
    </row>
    <row r="150" spans="1:9" s="161" customFormat="1" ht="12" customHeight="1" x14ac:dyDescent="0.2">
      <c r="A150" s="132">
        <v>3632</v>
      </c>
      <c r="B150" s="146" t="s">
        <v>91</v>
      </c>
      <c r="C150" s="214">
        <v>18580</v>
      </c>
      <c r="D150" s="214">
        <v>-18580</v>
      </c>
      <c r="E150" s="214">
        <f>C150+D150</f>
        <v>0</v>
      </c>
      <c r="F150" s="143">
        <f t="shared" si="14"/>
        <v>0</v>
      </c>
    </row>
    <row r="151" spans="1:9" s="161" customFormat="1" ht="12" customHeight="1" x14ac:dyDescent="0.2">
      <c r="A151" s="132"/>
      <c r="B151" s="146"/>
      <c r="C151" s="214"/>
      <c r="D151" s="214"/>
      <c r="E151" s="214"/>
      <c r="F151" s="143"/>
    </row>
    <row r="152" spans="1:9" ht="16.5" customHeight="1" x14ac:dyDescent="0.2">
      <c r="A152" s="136" t="s">
        <v>186</v>
      </c>
      <c r="B152" s="128" t="s">
        <v>80</v>
      </c>
      <c r="C152" s="231">
        <f t="shared" ref="C152:D152" si="28">C153</f>
        <v>2529740</v>
      </c>
      <c r="D152" s="231">
        <f t="shared" si="28"/>
        <v>-2005254</v>
      </c>
      <c r="E152" s="231">
        <f t="shared" ref="E152:E209" si="29">C152+D152</f>
        <v>524486</v>
      </c>
      <c r="F152" s="219">
        <f t="shared" ref="F152:F207" si="30">E152/C152*100</f>
        <v>20.732802580502344</v>
      </c>
    </row>
    <row r="153" spans="1:9" ht="12.75" customHeight="1" x14ac:dyDescent="0.2">
      <c r="A153" s="138">
        <v>3</v>
      </c>
      <c r="B153" s="130" t="s">
        <v>37</v>
      </c>
      <c r="C153" s="231">
        <f>C154+C159+C162</f>
        <v>2529740</v>
      </c>
      <c r="D153" s="231">
        <f>D154+D159+D162</f>
        <v>-2005254</v>
      </c>
      <c r="E153" s="231">
        <f t="shared" si="29"/>
        <v>524486</v>
      </c>
      <c r="F153" s="219">
        <f t="shared" si="30"/>
        <v>20.732802580502344</v>
      </c>
    </row>
    <row r="154" spans="1:9" ht="12.75" customHeight="1" x14ac:dyDescent="0.2">
      <c r="A154" s="138">
        <v>32</v>
      </c>
      <c r="B154" s="131" t="s">
        <v>3</v>
      </c>
      <c r="C154" s="231">
        <f t="shared" ref="C154" si="31">C155+C157</f>
        <v>514890</v>
      </c>
      <c r="D154" s="231">
        <f t="shared" ref="D154" si="32">D155+D157</f>
        <v>-308645</v>
      </c>
      <c r="E154" s="231">
        <f t="shared" si="29"/>
        <v>206245</v>
      </c>
      <c r="F154" s="219">
        <f t="shared" si="30"/>
        <v>40.05612849346462</v>
      </c>
    </row>
    <row r="155" spans="1:9" ht="12.75" customHeight="1" x14ac:dyDescent="0.2">
      <c r="A155" s="129">
        <v>323</v>
      </c>
      <c r="B155" s="130" t="s">
        <v>11</v>
      </c>
      <c r="C155" s="231">
        <f>C156</f>
        <v>315810</v>
      </c>
      <c r="D155" s="231">
        <f>D156</f>
        <v>-169715</v>
      </c>
      <c r="E155" s="231">
        <f t="shared" si="29"/>
        <v>146095</v>
      </c>
      <c r="F155" s="219">
        <f t="shared" si="30"/>
        <v>46.260409740033566</v>
      </c>
    </row>
    <row r="156" spans="1:9" ht="12.75" customHeight="1" x14ac:dyDescent="0.2">
      <c r="A156" s="132">
        <v>3237</v>
      </c>
      <c r="B156" s="135" t="s">
        <v>13</v>
      </c>
      <c r="C156" s="220">
        <v>315810</v>
      </c>
      <c r="D156" s="220">
        <v>-169715</v>
      </c>
      <c r="E156" s="220">
        <f t="shared" si="29"/>
        <v>146095</v>
      </c>
      <c r="F156" s="221">
        <f t="shared" si="30"/>
        <v>46.260409740033566</v>
      </c>
    </row>
    <row r="157" spans="1:9" ht="12.75" customHeight="1" x14ac:dyDescent="0.2">
      <c r="A157" s="138">
        <v>329</v>
      </c>
      <c r="B157" s="136" t="s">
        <v>54</v>
      </c>
      <c r="C157" s="229">
        <f t="shared" ref="C157:D157" si="33">C158</f>
        <v>199080</v>
      </c>
      <c r="D157" s="229">
        <f t="shared" si="33"/>
        <v>-138930</v>
      </c>
      <c r="E157" s="229">
        <f t="shared" si="29"/>
        <v>60150</v>
      </c>
      <c r="F157" s="96">
        <f t="shared" si="30"/>
        <v>30.213984327908378</v>
      </c>
    </row>
    <row r="158" spans="1:9" s="191" customFormat="1" ht="12.75" customHeight="1" x14ac:dyDescent="0.2">
      <c r="A158" s="199">
        <v>3299</v>
      </c>
      <c r="B158" s="200" t="s">
        <v>54</v>
      </c>
      <c r="C158" s="95">
        <v>199080</v>
      </c>
      <c r="D158" s="95">
        <v>-138930</v>
      </c>
      <c r="E158" s="95">
        <f t="shared" si="29"/>
        <v>60150</v>
      </c>
      <c r="F158" s="97">
        <f t="shared" si="30"/>
        <v>30.213984327908378</v>
      </c>
    </row>
    <row r="159" spans="1:9" s="191" customFormat="1" ht="12.75" customHeight="1" x14ac:dyDescent="0.2">
      <c r="A159" s="138">
        <v>35</v>
      </c>
      <c r="B159" s="103" t="s">
        <v>16</v>
      </c>
      <c r="C159" s="231">
        <f t="shared" ref="C159:D160" si="34">C160</f>
        <v>179630</v>
      </c>
      <c r="D159" s="231">
        <f t="shared" si="34"/>
        <v>-99630</v>
      </c>
      <c r="E159" s="231">
        <f t="shared" si="29"/>
        <v>80000</v>
      </c>
      <c r="F159" s="96">
        <f t="shared" si="30"/>
        <v>44.535990647441963</v>
      </c>
    </row>
    <row r="160" spans="1:9" s="191" customFormat="1" ht="12.75" customHeight="1" x14ac:dyDescent="0.2">
      <c r="A160" s="138">
        <v>352</v>
      </c>
      <c r="B160" s="107" t="s">
        <v>163</v>
      </c>
      <c r="C160" s="231">
        <f t="shared" si="34"/>
        <v>179630</v>
      </c>
      <c r="D160" s="231">
        <f t="shared" si="34"/>
        <v>-99630</v>
      </c>
      <c r="E160" s="231">
        <f t="shared" si="29"/>
        <v>80000</v>
      </c>
      <c r="F160" s="96">
        <f t="shared" si="30"/>
        <v>44.535990647441963</v>
      </c>
    </row>
    <row r="161" spans="1:10" s="191" customFormat="1" ht="12.75" customHeight="1" x14ac:dyDescent="0.2">
      <c r="A161" s="132">
        <v>3522</v>
      </c>
      <c r="B161" s="106" t="s">
        <v>164</v>
      </c>
      <c r="C161" s="220">
        <v>179630</v>
      </c>
      <c r="D161" s="220">
        <v>-99630</v>
      </c>
      <c r="E161" s="220">
        <f t="shared" si="29"/>
        <v>80000</v>
      </c>
      <c r="F161" s="97">
        <f t="shared" si="30"/>
        <v>44.535990647441963</v>
      </c>
    </row>
    <row r="162" spans="1:10" ht="12.75" customHeight="1" x14ac:dyDescent="0.2">
      <c r="A162" s="129">
        <v>36</v>
      </c>
      <c r="B162" s="128" t="s">
        <v>127</v>
      </c>
      <c r="C162" s="231">
        <f t="shared" ref="C162:D162" si="35">C163</f>
        <v>1835220</v>
      </c>
      <c r="D162" s="231">
        <f t="shared" si="35"/>
        <v>-1596979</v>
      </c>
      <c r="E162" s="231">
        <f t="shared" si="29"/>
        <v>238241</v>
      </c>
      <c r="F162" s="219">
        <f t="shared" si="30"/>
        <v>12.981604385305303</v>
      </c>
    </row>
    <row r="163" spans="1:10" ht="12.75" customHeight="1" x14ac:dyDescent="0.2">
      <c r="A163" s="129">
        <v>363</v>
      </c>
      <c r="B163" s="136" t="s">
        <v>90</v>
      </c>
      <c r="C163" s="231">
        <f>C164+C165</f>
        <v>1835220</v>
      </c>
      <c r="D163" s="231">
        <f>D164+D165</f>
        <v>-1596979</v>
      </c>
      <c r="E163" s="231">
        <f t="shared" si="29"/>
        <v>238241</v>
      </c>
      <c r="F163" s="219">
        <f t="shared" si="30"/>
        <v>12.981604385305303</v>
      </c>
    </row>
    <row r="164" spans="1:10" ht="12.75" customHeight="1" x14ac:dyDescent="0.2">
      <c r="A164" s="132">
        <v>3631</v>
      </c>
      <c r="B164" s="146" t="s">
        <v>108</v>
      </c>
      <c r="C164" s="220">
        <v>265450</v>
      </c>
      <c r="D164" s="220">
        <v>-265450</v>
      </c>
      <c r="E164" s="220">
        <f t="shared" si="29"/>
        <v>0</v>
      </c>
      <c r="F164" s="221">
        <f t="shared" si="30"/>
        <v>0</v>
      </c>
    </row>
    <row r="165" spans="1:10" ht="12.75" customHeight="1" x14ac:dyDescent="0.2">
      <c r="A165" s="132">
        <v>3632</v>
      </c>
      <c r="B165" s="146" t="s">
        <v>91</v>
      </c>
      <c r="C165" s="214">
        <v>1569770</v>
      </c>
      <c r="D165" s="214">
        <v>-1331529</v>
      </c>
      <c r="E165" s="214">
        <f t="shared" si="29"/>
        <v>238241</v>
      </c>
      <c r="F165" s="143">
        <f t="shared" si="30"/>
        <v>15.176809341495886</v>
      </c>
      <c r="H165" s="235"/>
    </row>
    <row r="166" spans="1:10" ht="12.75" customHeight="1" x14ac:dyDescent="0.2">
      <c r="A166" s="147"/>
      <c r="B166" s="148"/>
      <c r="C166" s="234"/>
      <c r="D166" s="234"/>
      <c r="E166" s="234"/>
      <c r="F166" s="149"/>
    </row>
    <row r="167" spans="1:10" ht="15" customHeight="1" x14ac:dyDescent="0.2">
      <c r="A167" s="127" t="s">
        <v>187</v>
      </c>
      <c r="B167" s="201" t="s">
        <v>81</v>
      </c>
      <c r="C167" s="231">
        <f t="shared" ref="C167:D167" si="36">C168</f>
        <v>5173660</v>
      </c>
      <c r="D167" s="231">
        <f t="shared" si="36"/>
        <v>-1228263</v>
      </c>
      <c r="E167" s="231">
        <f t="shared" si="29"/>
        <v>3945397</v>
      </c>
      <c r="F167" s="219">
        <f t="shared" si="30"/>
        <v>76.259301925522749</v>
      </c>
    </row>
    <row r="168" spans="1:10" ht="12.75" customHeight="1" x14ac:dyDescent="0.2">
      <c r="A168" s="138">
        <v>3</v>
      </c>
      <c r="B168" s="130" t="s">
        <v>37</v>
      </c>
      <c r="C168" s="231">
        <f>C169+C172+C176</f>
        <v>5173660</v>
      </c>
      <c r="D168" s="231">
        <f>D169+D172+D176</f>
        <v>-1228263</v>
      </c>
      <c r="E168" s="231">
        <f t="shared" si="29"/>
        <v>3945397</v>
      </c>
      <c r="F168" s="219">
        <f t="shared" si="30"/>
        <v>76.259301925522749</v>
      </c>
    </row>
    <row r="169" spans="1:10" ht="12.75" customHeight="1" x14ac:dyDescent="0.2">
      <c r="A169" s="138">
        <v>35</v>
      </c>
      <c r="B169" s="103" t="s">
        <v>16</v>
      </c>
      <c r="C169" s="231">
        <f t="shared" ref="C169:D169" si="37">C170</f>
        <v>66360</v>
      </c>
      <c r="D169" s="231">
        <f t="shared" si="37"/>
        <v>-39360</v>
      </c>
      <c r="E169" s="231">
        <f t="shared" si="29"/>
        <v>27000</v>
      </c>
      <c r="F169" s="219">
        <f t="shared" si="30"/>
        <v>40.687160940325498</v>
      </c>
    </row>
    <row r="170" spans="1:10" ht="12.75" customHeight="1" x14ac:dyDescent="0.2">
      <c r="A170" s="138">
        <v>352</v>
      </c>
      <c r="B170" s="107" t="s">
        <v>163</v>
      </c>
      <c r="C170" s="231">
        <f t="shared" ref="C170:D170" si="38">C171</f>
        <v>66360</v>
      </c>
      <c r="D170" s="231">
        <f t="shared" si="38"/>
        <v>-39360</v>
      </c>
      <c r="E170" s="231">
        <f t="shared" si="29"/>
        <v>27000</v>
      </c>
      <c r="F170" s="219">
        <f t="shared" si="30"/>
        <v>40.687160940325498</v>
      </c>
    </row>
    <row r="171" spans="1:10" ht="12.75" customHeight="1" x14ac:dyDescent="0.2">
      <c r="A171" s="132">
        <v>3522</v>
      </c>
      <c r="B171" s="106" t="s">
        <v>164</v>
      </c>
      <c r="C171" s="220">
        <v>66360</v>
      </c>
      <c r="D171" s="220">
        <v>-39360</v>
      </c>
      <c r="E171" s="220">
        <f t="shared" si="29"/>
        <v>27000</v>
      </c>
      <c r="F171" s="221">
        <f t="shared" si="30"/>
        <v>40.687160940325498</v>
      </c>
    </row>
    <row r="172" spans="1:10" ht="12.75" customHeight="1" x14ac:dyDescent="0.2">
      <c r="A172" s="138">
        <v>36</v>
      </c>
      <c r="B172" s="128" t="s">
        <v>127</v>
      </c>
      <c r="C172" s="231">
        <f t="shared" ref="C172:D172" si="39">C173</f>
        <v>4357590</v>
      </c>
      <c r="D172" s="231">
        <f t="shared" si="39"/>
        <v>-829898</v>
      </c>
      <c r="E172" s="231">
        <f t="shared" si="29"/>
        <v>3527692</v>
      </c>
      <c r="F172" s="219">
        <f t="shared" si="30"/>
        <v>80.955115098024365</v>
      </c>
    </row>
    <row r="173" spans="1:10" ht="12.75" customHeight="1" x14ac:dyDescent="0.2">
      <c r="A173" s="138">
        <v>363</v>
      </c>
      <c r="B173" s="136" t="s">
        <v>90</v>
      </c>
      <c r="C173" s="231">
        <f t="shared" ref="C173" si="40">C174+C175</f>
        <v>4357590</v>
      </c>
      <c r="D173" s="231">
        <f t="shared" ref="D173" si="41">D174+D175</f>
        <v>-829898</v>
      </c>
      <c r="E173" s="231">
        <f t="shared" si="29"/>
        <v>3527692</v>
      </c>
      <c r="F173" s="219">
        <f t="shared" si="30"/>
        <v>80.955115098024365</v>
      </c>
    </row>
    <row r="174" spans="1:10" ht="12.75" customHeight="1" x14ac:dyDescent="0.2">
      <c r="A174" s="132">
        <v>3631</v>
      </c>
      <c r="B174" s="146" t="s">
        <v>108</v>
      </c>
      <c r="C174" s="220">
        <v>3649210</v>
      </c>
      <c r="D174" s="220">
        <v>-707038</v>
      </c>
      <c r="E174" s="220">
        <f t="shared" si="29"/>
        <v>2942172</v>
      </c>
      <c r="F174" s="221">
        <f t="shared" si="30"/>
        <v>80.62490237613072</v>
      </c>
      <c r="H174" s="235"/>
      <c r="J174" s="235"/>
    </row>
    <row r="175" spans="1:10" ht="12.75" customHeight="1" x14ac:dyDescent="0.2">
      <c r="A175" s="132">
        <v>3632</v>
      </c>
      <c r="B175" s="146" t="s">
        <v>91</v>
      </c>
      <c r="C175" s="214">
        <v>708380</v>
      </c>
      <c r="D175" s="214">
        <v>-122860</v>
      </c>
      <c r="E175" s="214">
        <f t="shared" si="29"/>
        <v>585520</v>
      </c>
      <c r="F175" s="221">
        <f t="shared" si="30"/>
        <v>82.656201473785245</v>
      </c>
      <c r="H175" s="235"/>
    </row>
    <row r="176" spans="1:10" ht="12.75" customHeight="1" x14ac:dyDescent="0.2">
      <c r="A176" s="129">
        <v>38</v>
      </c>
      <c r="B176" s="131" t="s">
        <v>57</v>
      </c>
      <c r="C176" s="217">
        <f>C177+C179</f>
        <v>749710</v>
      </c>
      <c r="D176" s="217">
        <f>D177+D179</f>
        <v>-359005</v>
      </c>
      <c r="E176" s="217">
        <f t="shared" si="29"/>
        <v>390705</v>
      </c>
      <c r="F176" s="219">
        <f t="shared" si="30"/>
        <v>52.114150804977925</v>
      </c>
      <c r="J176" s="235"/>
    </row>
    <row r="177" spans="1:10" ht="12.75" customHeight="1" x14ac:dyDescent="0.2">
      <c r="A177" s="129">
        <v>381</v>
      </c>
      <c r="B177" s="131" t="s">
        <v>36</v>
      </c>
      <c r="C177" s="217">
        <f t="shared" ref="C177:D177" si="42">C178</f>
        <v>571280</v>
      </c>
      <c r="D177" s="217">
        <f t="shared" si="42"/>
        <v>-346711</v>
      </c>
      <c r="E177" s="217">
        <f t="shared" si="29"/>
        <v>224569</v>
      </c>
      <c r="F177" s="219">
        <f t="shared" si="30"/>
        <v>39.309795546842182</v>
      </c>
      <c r="J177" s="235"/>
    </row>
    <row r="178" spans="1:10" ht="12.75" customHeight="1" x14ac:dyDescent="0.2">
      <c r="A178" s="132">
        <v>3811</v>
      </c>
      <c r="B178" s="146" t="s">
        <v>19</v>
      </c>
      <c r="C178" s="220">
        <v>571280</v>
      </c>
      <c r="D178" s="220">
        <v>-346711</v>
      </c>
      <c r="E178" s="220">
        <f t="shared" si="29"/>
        <v>224569</v>
      </c>
      <c r="F178" s="221">
        <f t="shared" si="30"/>
        <v>39.309795546842182</v>
      </c>
      <c r="H178" s="235"/>
    </row>
    <row r="179" spans="1:10" ht="12.75" customHeight="1" x14ac:dyDescent="0.2">
      <c r="A179" s="138">
        <v>386</v>
      </c>
      <c r="B179" s="139" t="s">
        <v>92</v>
      </c>
      <c r="C179" s="231">
        <f>C180</f>
        <v>178430</v>
      </c>
      <c r="D179" s="231">
        <f>D180</f>
        <v>-12294</v>
      </c>
      <c r="E179" s="231">
        <f t="shared" si="29"/>
        <v>166136</v>
      </c>
      <c r="F179" s="219">
        <f t="shared" si="30"/>
        <v>93.109903043210224</v>
      </c>
    </row>
    <row r="180" spans="1:10" ht="26.25" customHeight="1" x14ac:dyDescent="0.2">
      <c r="A180" s="132">
        <v>3861</v>
      </c>
      <c r="B180" s="193" t="s">
        <v>94</v>
      </c>
      <c r="C180" s="220">
        <v>178430</v>
      </c>
      <c r="D180" s="220">
        <v>-12294</v>
      </c>
      <c r="E180" s="220">
        <f t="shared" si="29"/>
        <v>166136</v>
      </c>
      <c r="F180" s="143">
        <f t="shared" si="30"/>
        <v>93.109903043210224</v>
      </c>
      <c r="H180" s="235"/>
    </row>
    <row r="181" spans="1:10" ht="12.75" customHeight="1" x14ac:dyDescent="0.2">
      <c r="A181" s="132"/>
      <c r="B181" s="193"/>
      <c r="C181" s="220"/>
      <c r="D181" s="220"/>
      <c r="E181" s="220"/>
      <c r="F181" s="143"/>
      <c r="H181" s="232"/>
    </row>
    <row r="182" spans="1:10" ht="27.75" customHeight="1" x14ac:dyDescent="0.2">
      <c r="A182" s="138" t="s">
        <v>211</v>
      </c>
      <c r="B182" s="128" t="s">
        <v>212</v>
      </c>
      <c r="C182" s="231">
        <f t="shared" ref="C182:D182" si="43">C183</f>
        <v>1216120</v>
      </c>
      <c r="D182" s="231">
        <f t="shared" si="43"/>
        <v>-564801</v>
      </c>
      <c r="E182" s="231">
        <f t="shared" si="29"/>
        <v>651319</v>
      </c>
      <c r="F182" s="219">
        <f t="shared" si="30"/>
        <v>53.557132519817117</v>
      </c>
    </row>
    <row r="183" spans="1:10" ht="12.75" customHeight="1" x14ac:dyDescent="0.2">
      <c r="A183" s="138">
        <v>3</v>
      </c>
      <c r="B183" s="130" t="s">
        <v>37</v>
      </c>
      <c r="C183" s="231">
        <f>C184+C187+C190</f>
        <v>1216120</v>
      </c>
      <c r="D183" s="231">
        <f>D184+D187+D190</f>
        <v>-564801</v>
      </c>
      <c r="E183" s="231">
        <f t="shared" si="29"/>
        <v>651319</v>
      </c>
      <c r="F183" s="219">
        <f t="shared" si="30"/>
        <v>53.557132519817117</v>
      </c>
    </row>
    <row r="184" spans="1:10" ht="12.75" customHeight="1" x14ac:dyDescent="0.2">
      <c r="A184" s="138">
        <v>32</v>
      </c>
      <c r="B184" s="131" t="s">
        <v>3</v>
      </c>
      <c r="C184" s="231">
        <f>C185</f>
        <v>842460</v>
      </c>
      <c r="D184" s="231">
        <f>D185</f>
        <v>-269141</v>
      </c>
      <c r="E184" s="231">
        <f t="shared" si="29"/>
        <v>573319</v>
      </c>
      <c r="F184" s="219">
        <f t="shared" si="30"/>
        <v>68.052963938940721</v>
      </c>
    </row>
    <row r="185" spans="1:10" ht="12.75" customHeight="1" x14ac:dyDescent="0.2">
      <c r="A185" s="138">
        <v>323</v>
      </c>
      <c r="B185" s="130" t="s">
        <v>11</v>
      </c>
      <c r="C185" s="231">
        <f>C186</f>
        <v>842460</v>
      </c>
      <c r="D185" s="231">
        <f>D186</f>
        <v>-269141</v>
      </c>
      <c r="E185" s="231">
        <f t="shared" si="29"/>
        <v>573319</v>
      </c>
      <c r="F185" s="219">
        <f t="shared" si="30"/>
        <v>68.052963938940721</v>
      </c>
    </row>
    <row r="186" spans="1:10" ht="12.75" customHeight="1" x14ac:dyDescent="0.2">
      <c r="A186" s="132">
        <v>3233</v>
      </c>
      <c r="B186" s="135" t="s">
        <v>49</v>
      </c>
      <c r="C186" s="220">
        <v>842460</v>
      </c>
      <c r="D186" s="220">
        <v>-269141</v>
      </c>
      <c r="E186" s="220">
        <f t="shared" si="29"/>
        <v>573319</v>
      </c>
      <c r="F186" s="221">
        <f t="shared" si="30"/>
        <v>68.052963938940721</v>
      </c>
    </row>
    <row r="187" spans="1:10" ht="12.75" customHeight="1" x14ac:dyDescent="0.2">
      <c r="A187" s="138">
        <v>35</v>
      </c>
      <c r="B187" s="131" t="s">
        <v>16</v>
      </c>
      <c r="C187" s="231">
        <f>C188</f>
        <v>134420</v>
      </c>
      <c r="D187" s="231">
        <f>D188</f>
        <v>-66420</v>
      </c>
      <c r="E187" s="231">
        <f t="shared" si="29"/>
        <v>68000</v>
      </c>
      <c r="F187" s="219">
        <f t="shared" si="30"/>
        <v>50.587710162178247</v>
      </c>
    </row>
    <row r="188" spans="1:10" ht="12.75" customHeight="1" x14ac:dyDescent="0.2">
      <c r="A188" s="133">
        <v>352</v>
      </c>
      <c r="B188" s="202" t="s">
        <v>163</v>
      </c>
      <c r="C188" s="231">
        <f t="shared" ref="C188:D188" si="44">C189</f>
        <v>134420</v>
      </c>
      <c r="D188" s="231">
        <f t="shared" si="44"/>
        <v>-66420</v>
      </c>
      <c r="E188" s="231">
        <f t="shared" si="29"/>
        <v>68000</v>
      </c>
      <c r="F188" s="219">
        <f t="shared" si="30"/>
        <v>50.587710162178247</v>
      </c>
    </row>
    <row r="189" spans="1:10" ht="12.75" customHeight="1" x14ac:dyDescent="0.2">
      <c r="A189" s="132">
        <v>3522</v>
      </c>
      <c r="B189" s="134" t="s">
        <v>164</v>
      </c>
      <c r="C189" s="220">
        <v>134420</v>
      </c>
      <c r="D189" s="220">
        <v>-66420</v>
      </c>
      <c r="E189" s="220">
        <f t="shared" si="29"/>
        <v>68000</v>
      </c>
      <c r="F189" s="221">
        <f t="shared" si="30"/>
        <v>50.587710162178247</v>
      </c>
      <c r="H189" s="235"/>
      <c r="J189" s="235"/>
    </row>
    <row r="190" spans="1:10" ht="12.75" customHeight="1" x14ac:dyDescent="0.2">
      <c r="A190" s="129">
        <v>36</v>
      </c>
      <c r="B190" s="128" t="s">
        <v>127</v>
      </c>
      <c r="C190" s="231">
        <f t="shared" ref="C190:D190" si="45">C191</f>
        <v>239240</v>
      </c>
      <c r="D190" s="231">
        <f t="shared" si="45"/>
        <v>-229240</v>
      </c>
      <c r="E190" s="231">
        <f t="shared" si="29"/>
        <v>10000</v>
      </c>
      <c r="F190" s="219">
        <f t="shared" si="30"/>
        <v>4.1799030262497912</v>
      </c>
    </row>
    <row r="191" spans="1:10" ht="12.75" customHeight="1" x14ac:dyDescent="0.2">
      <c r="A191" s="129">
        <v>363</v>
      </c>
      <c r="B191" s="136" t="s">
        <v>90</v>
      </c>
      <c r="C191" s="231">
        <f>C192</f>
        <v>239240</v>
      </c>
      <c r="D191" s="231">
        <f>D192</f>
        <v>-229240</v>
      </c>
      <c r="E191" s="231">
        <f t="shared" si="29"/>
        <v>10000</v>
      </c>
      <c r="F191" s="219">
        <f t="shared" si="30"/>
        <v>4.1799030262497912</v>
      </c>
    </row>
    <row r="192" spans="1:10" ht="12.75" customHeight="1" x14ac:dyDescent="0.2">
      <c r="A192" s="132">
        <v>3631</v>
      </c>
      <c r="B192" s="146" t="s">
        <v>108</v>
      </c>
      <c r="C192" s="220">
        <v>239240</v>
      </c>
      <c r="D192" s="220">
        <v>-229240</v>
      </c>
      <c r="E192" s="220">
        <f t="shared" si="29"/>
        <v>10000</v>
      </c>
      <c r="F192" s="221">
        <f t="shared" si="30"/>
        <v>4.1799030262497912</v>
      </c>
    </row>
    <row r="193" spans="1:10" ht="9" customHeight="1" x14ac:dyDescent="0.2">
      <c r="A193" s="132"/>
      <c r="B193" s="141"/>
      <c r="C193" s="234"/>
      <c r="D193" s="234"/>
      <c r="E193" s="234"/>
      <c r="F193" s="149"/>
    </row>
    <row r="194" spans="1:10" ht="12.75" customHeight="1" x14ac:dyDescent="0.2">
      <c r="A194" s="138" t="s">
        <v>188</v>
      </c>
      <c r="B194" s="128" t="s">
        <v>82</v>
      </c>
      <c r="C194" s="231">
        <f>C195</f>
        <v>1276865</v>
      </c>
      <c r="D194" s="231">
        <f>D195</f>
        <v>-692448</v>
      </c>
      <c r="E194" s="231">
        <f t="shared" si="29"/>
        <v>584417</v>
      </c>
      <c r="F194" s="219">
        <f t="shared" si="30"/>
        <v>45.769678078731893</v>
      </c>
    </row>
    <row r="195" spans="1:10" ht="12.75" customHeight="1" x14ac:dyDescent="0.2">
      <c r="A195" s="138">
        <v>3</v>
      </c>
      <c r="B195" s="130" t="s">
        <v>37</v>
      </c>
      <c r="C195" s="231">
        <f>C196+C199+C203</f>
        <v>1276865</v>
      </c>
      <c r="D195" s="231">
        <f>D196+D199+D203</f>
        <v>-692448</v>
      </c>
      <c r="E195" s="231">
        <f t="shared" si="29"/>
        <v>584417</v>
      </c>
      <c r="F195" s="219">
        <f t="shared" si="30"/>
        <v>45.769678078731893</v>
      </c>
    </row>
    <row r="196" spans="1:10" ht="12.75" customHeight="1" x14ac:dyDescent="0.2">
      <c r="A196" s="138">
        <v>32</v>
      </c>
      <c r="B196" s="131" t="s">
        <v>3</v>
      </c>
      <c r="C196" s="231">
        <f t="shared" ref="C196:D197" si="46">C197</f>
        <v>254950</v>
      </c>
      <c r="D196" s="231">
        <f t="shared" si="46"/>
        <v>-62946</v>
      </c>
      <c r="E196" s="231">
        <f t="shared" si="29"/>
        <v>192004</v>
      </c>
      <c r="F196" s="219">
        <f t="shared" si="30"/>
        <v>75.310453030005888</v>
      </c>
    </row>
    <row r="197" spans="1:10" ht="12.75" customHeight="1" x14ac:dyDescent="0.2">
      <c r="A197" s="138">
        <v>323</v>
      </c>
      <c r="B197" s="130" t="s">
        <v>11</v>
      </c>
      <c r="C197" s="231">
        <f t="shared" si="46"/>
        <v>254950</v>
      </c>
      <c r="D197" s="231">
        <f t="shared" si="46"/>
        <v>-62946</v>
      </c>
      <c r="E197" s="231">
        <f t="shared" si="29"/>
        <v>192004</v>
      </c>
      <c r="F197" s="219">
        <f t="shared" si="30"/>
        <v>75.310453030005888</v>
      </c>
    </row>
    <row r="198" spans="1:10" ht="12.75" customHeight="1" x14ac:dyDescent="0.2">
      <c r="A198" s="132">
        <v>3237</v>
      </c>
      <c r="B198" s="135" t="s">
        <v>13</v>
      </c>
      <c r="C198" s="220">
        <v>254950</v>
      </c>
      <c r="D198" s="220">
        <v>-62946</v>
      </c>
      <c r="E198" s="220">
        <f t="shared" si="29"/>
        <v>192004</v>
      </c>
      <c r="F198" s="221">
        <f t="shared" si="30"/>
        <v>75.310453030005888</v>
      </c>
    </row>
    <row r="199" spans="1:10" ht="12.75" customHeight="1" x14ac:dyDescent="0.2">
      <c r="A199" s="129">
        <v>36</v>
      </c>
      <c r="B199" s="128" t="s">
        <v>127</v>
      </c>
      <c r="C199" s="231">
        <f t="shared" ref="C199:D199" si="47">C200</f>
        <v>687190</v>
      </c>
      <c r="D199" s="231">
        <f t="shared" si="47"/>
        <v>-687190</v>
      </c>
      <c r="E199" s="231">
        <f t="shared" si="29"/>
        <v>0</v>
      </c>
      <c r="F199" s="219">
        <f t="shared" si="30"/>
        <v>0</v>
      </c>
    </row>
    <row r="200" spans="1:10" ht="12.75" customHeight="1" x14ac:dyDescent="0.2">
      <c r="A200" s="129">
        <v>363</v>
      </c>
      <c r="B200" s="136" t="s">
        <v>90</v>
      </c>
      <c r="C200" s="231">
        <f>C201+C202</f>
        <v>687190</v>
      </c>
      <c r="D200" s="231">
        <f>D201+D202</f>
        <v>-687190</v>
      </c>
      <c r="E200" s="231">
        <f t="shared" si="29"/>
        <v>0</v>
      </c>
      <c r="F200" s="219">
        <f t="shared" si="30"/>
        <v>0</v>
      </c>
    </row>
    <row r="201" spans="1:10" ht="12.75" customHeight="1" x14ac:dyDescent="0.2">
      <c r="A201" s="132">
        <v>3631</v>
      </c>
      <c r="B201" s="146" t="s">
        <v>108</v>
      </c>
      <c r="C201" s="220">
        <v>26545</v>
      </c>
      <c r="D201" s="220">
        <v>-26545</v>
      </c>
      <c r="E201" s="220">
        <f t="shared" si="29"/>
        <v>0</v>
      </c>
      <c r="F201" s="221">
        <f t="shared" si="30"/>
        <v>0</v>
      </c>
      <c r="J201" s="235"/>
    </row>
    <row r="202" spans="1:10" ht="12.75" customHeight="1" x14ac:dyDescent="0.2">
      <c r="A202" s="132">
        <v>3632</v>
      </c>
      <c r="B202" s="146" t="s">
        <v>91</v>
      </c>
      <c r="C202" s="214">
        <v>660645</v>
      </c>
      <c r="D202" s="214">
        <v>-660645</v>
      </c>
      <c r="E202" s="214">
        <f t="shared" si="29"/>
        <v>0</v>
      </c>
      <c r="F202" s="143">
        <f t="shared" si="30"/>
        <v>0</v>
      </c>
      <c r="H202" s="235"/>
    </row>
    <row r="203" spans="1:10" ht="12.75" customHeight="1" x14ac:dyDescent="0.2">
      <c r="A203" s="129">
        <v>38</v>
      </c>
      <c r="B203" s="131" t="s">
        <v>57</v>
      </c>
      <c r="C203" s="231">
        <f>C204+C206</f>
        <v>334725</v>
      </c>
      <c r="D203" s="231">
        <f>D204+D206</f>
        <v>57688</v>
      </c>
      <c r="E203" s="231">
        <f t="shared" si="29"/>
        <v>392413</v>
      </c>
      <c r="F203" s="219">
        <f t="shared" si="30"/>
        <v>117.23444618716856</v>
      </c>
    </row>
    <row r="204" spans="1:10" ht="12.75" customHeight="1" x14ac:dyDescent="0.2">
      <c r="A204" s="129">
        <v>381</v>
      </c>
      <c r="B204" s="131" t="s">
        <v>36</v>
      </c>
      <c r="C204" s="231">
        <f>C205</f>
        <v>308180</v>
      </c>
      <c r="D204" s="231">
        <f>D205</f>
        <v>84233</v>
      </c>
      <c r="E204" s="231">
        <f t="shared" si="29"/>
        <v>392413</v>
      </c>
      <c r="F204" s="219">
        <f t="shared" si="30"/>
        <v>127.33240314102147</v>
      </c>
    </row>
    <row r="205" spans="1:10" ht="12.75" customHeight="1" x14ac:dyDescent="0.2">
      <c r="A205" s="132">
        <v>3811</v>
      </c>
      <c r="B205" s="146" t="s">
        <v>19</v>
      </c>
      <c r="C205" s="220">
        <v>308180</v>
      </c>
      <c r="D205" s="220">
        <v>84233</v>
      </c>
      <c r="E205" s="220">
        <f t="shared" si="29"/>
        <v>392413</v>
      </c>
      <c r="F205" s="221">
        <f t="shared" si="30"/>
        <v>127.33240314102147</v>
      </c>
      <c r="H205" s="235"/>
      <c r="J205" s="235"/>
    </row>
    <row r="206" spans="1:10" ht="12.75" customHeight="1" x14ac:dyDescent="0.2">
      <c r="A206" s="138">
        <v>386</v>
      </c>
      <c r="B206" s="139" t="s">
        <v>92</v>
      </c>
      <c r="C206" s="231">
        <f t="shared" ref="C206:D206" si="48">C207</f>
        <v>26545</v>
      </c>
      <c r="D206" s="231">
        <f t="shared" si="48"/>
        <v>-26545</v>
      </c>
      <c r="E206" s="231">
        <f t="shared" si="29"/>
        <v>0</v>
      </c>
      <c r="F206" s="152">
        <f t="shared" si="30"/>
        <v>0</v>
      </c>
    </row>
    <row r="207" spans="1:10" ht="25.5" x14ac:dyDescent="0.2">
      <c r="A207" s="192">
        <v>3861</v>
      </c>
      <c r="B207" s="193" t="s">
        <v>94</v>
      </c>
      <c r="C207" s="220">
        <v>26545</v>
      </c>
      <c r="D207" s="220">
        <v>-26545</v>
      </c>
      <c r="E207" s="220">
        <f t="shared" si="29"/>
        <v>0</v>
      </c>
      <c r="F207" s="143">
        <f t="shared" si="30"/>
        <v>0</v>
      </c>
    </row>
    <row r="208" spans="1:10" ht="10.5" customHeight="1" x14ac:dyDescent="0.2">
      <c r="A208" s="132"/>
      <c r="B208" s="146"/>
      <c r="C208" s="220"/>
      <c r="D208" s="220"/>
      <c r="E208" s="220"/>
      <c r="F208" s="221"/>
    </row>
    <row r="209" spans="1:6" ht="12.75" customHeight="1" x14ac:dyDescent="0.2">
      <c r="A209" s="136" t="s">
        <v>219</v>
      </c>
      <c r="B209" s="128" t="s">
        <v>220</v>
      </c>
      <c r="C209" s="231">
        <f t="shared" ref="C209:D211" si="49">C210</f>
        <v>6640</v>
      </c>
      <c r="D209" s="231">
        <f t="shared" si="49"/>
        <v>-6640</v>
      </c>
      <c r="E209" s="231">
        <f t="shared" si="29"/>
        <v>0</v>
      </c>
      <c r="F209" s="152">
        <f t="shared" ref="F209:F276" si="50">E209/C209*100</f>
        <v>0</v>
      </c>
    </row>
    <row r="210" spans="1:6" ht="12.75" customHeight="1" x14ac:dyDescent="0.2">
      <c r="A210" s="138">
        <v>3</v>
      </c>
      <c r="B210" s="130" t="s">
        <v>37</v>
      </c>
      <c r="C210" s="231">
        <f t="shared" si="49"/>
        <v>6640</v>
      </c>
      <c r="D210" s="231">
        <f t="shared" si="49"/>
        <v>-6640</v>
      </c>
      <c r="E210" s="231">
        <f t="shared" ref="E210:E276" si="51">C210+D210</f>
        <v>0</v>
      </c>
      <c r="F210" s="152">
        <f t="shared" si="50"/>
        <v>0</v>
      </c>
    </row>
    <row r="211" spans="1:6" ht="12.75" customHeight="1" x14ac:dyDescent="0.2">
      <c r="A211" s="129">
        <v>36</v>
      </c>
      <c r="B211" s="128" t="s">
        <v>127</v>
      </c>
      <c r="C211" s="231">
        <f t="shared" si="49"/>
        <v>6640</v>
      </c>
      <c r="D211" s="231">
        <f t="shared" si="49"/>
        <v>-6640</v>
      </c>
      <c r="E211" s="231">
        <f t="shared" si="51"/>
        <v>0</v>
      </c>
      <c r="F211" s="152">
        <f t="shared" si="50"/>
        <v>0</v>
      </c>
    </row>
    <row r="212" spans="1:6" ht="12.75" customHeight="1" x14ac:dyDescent="0.2">
      <c r="A212" s="129">
        <v>363</v>
      </c>
      <c r="B212" s="136" t="s">
        <v>90</v>
      </c>
      <c r="C212" s="231">
        <f>C213</f>
        <v>6640</v>
      </c>
      <c r="D212" s="231">
        <f>D213</f>
        <v>-6640</v>
      </c>
      <c r="E212" s="231">
        <f t="shared" si="51"/>
        <v>0</v>
      </c>
      <c r="F212" s="152">
        <f t="shared" si="50"/>
        <v>0</v>
      </c>
    </row>
    <row r="213" spans="1:6" ht="12.75" customHeight="1" x14ac:dyDescent="0.2">
      <c r="A213" s="132">
        <v>3632</v>
      </c>
      <c r="B213" s="135" t="s">
        <v>91</v>
      </c>
      <c r="C213" s="220">
        <v>6640</v>
      </c>
      <c r="D213" s="220">
        <v>-6640</v>
      </c>
      <c r="E213" s="220">
        <f t="shared" si="51"/>
        <v>0</v>
      </c>
      <c r="F213" s="143">
        <f t="shared" si="50"/>
        <v>0</v>
      </c>
    </row>
    <row r="214" spans="1:6" ht="11.25" customHeight="1" x14ac:dyDescent="0.2">
      <c r="A214" s="132"/>
      <c r="B214" s="146"/>
      <c r="C214" s="220"/>
      <c r="D214" s="220"/>
      <c r="E214" s="220"/>
      <c r="F214" s="221"/>
    </row>
    <row r="215" spans="1:6" ht="15.75" customHeight="1" x14ac:dyDescent="0.2">
      <c r="A215" s="127" t="s">
        <v>189</v>
      </c>
      <c r="B215" s="201" t="s">
        <v>115</v>
      </c>
      <c r="C215" s="231">
        <f t="shared" ref="C215:D215" si="52">C216</f>
        <v>767270</v>
      </c>
      <c r="D215" s="231">
        <f t="shared" si="52"/>
        <v>-537270</v>
      </c>
      <c r="E215" s="231">
        <f t="shared" si="51"/>
        <v>230000</v>
      </c>
      <c r="F215" s="152">
        <f t="shared" si="50"/>
        <v>29.976409868755461</v>
      </c>
    </row>
    <row r="216" spans="1:6" ht="12.75" customHeight="1" x14ac:dyDescent="0.2">
      <c r="A216" s="138">
        <v>3</v>
      </c>
      <c r="B216" s="130" t="s">
        <v>37</v>
      </c>
      <c r="C216" s="231">
        <f>C217</f>
        <v>767270</v>
      </c>
      <c r="D216" s="231">
        <f>D217</f>
        <v>-537270</v>
      </c>
      <c r="E216" s="231">
        <f t="shared" si="51"/>
        <v>230000</v>
      </c>
      <c r="F216" s="152">
        <f t="shared" si="50"/>
        <v>29.976409868755461</v>
      </c>
    </row>
    <row r="217" spans="1:6" ht="12.75" customHeight="1" x14ac:dyDescent="0.2">
      <c r="A217" s="129">
        <v>36</v>
      </c>
      <c r="B217" s="128" t="s">
        <v>127</v>
      </c>
      <c r="C217" s="231">
        <f t="shared" ref="C217:D218" si="53">C218</f>
        <v>767270</v>
      </c>
      <c r="D217" s="231">
        <f t="shared" si="53"/>
        <v>-537270</v>
      </c>
      <c r="E217" s="231">
        <f t="shared" si="51"/>
        <v>230000</v>
      </c>
      <c r="F217" s="152">
        <f t="shared" si="50"/>
        <v>29.976409868755461</v>
      </c>
    </row>
    <row r="218" spans="1:6" ht="12.75" customHeight="1" x14ac:dyDescent="0.2">
      <c r="A218" s="158">
        <v>363</v>
      </c>
      <c r="B218" s="136" t="s">
        <v>90</v>
      </c>
      <c r="C218" s="231">
        <f t="shared" si="53"/>
        <v>767270</v>
      </c>
      <c r="D218" s="231">
        <f t="shared" si="53"/>
        <v>-537270</v>
      </c>
      <c r="E218" s="231">
        <f t="shared" si="51"/>
        <v>230000</v>
      </c>
      <c r="F218" s="152">
        <f t="shared" si="50"/>
        <v>29.976409868755461</v>
      </c>
    </row>
    <row r="219" spans="1:6" ht="12.75" customHeight="1" x14ac:dyDescent="0.2">
      <c r="A219" s="146">
        <v>3632</v>
      </c>
      <c r="B219" s="146" t="s">
        <v>91</v>
      </c>
      <c r="C219" s="214">
        <v>767270</v>
      </c>
      <c r="D219" s="214">
        <v>-537270</v>
      </c>
      <c r="E219" s="214">
        <f t="shared" si="51"/>
        <v>230000</v>
      </c>
      <c r="F219" s="143">
        <f t="shared" si="50"/>
        <v>29.976409868755461</v>
      </c>
    </row>
    <row r="220" spans="1:6" ht="8.25" customHeight="1" x14ac:dyDescent="0.2">
      <c r="A220" s="132"/>
      <c r="B220" s="146"/>
      <c r="C220" s="234"/>
      <c r="D220" s="234"/>
      <c r="E220" s="234"/>
      <c r="F220" s="143"/>
    </row>
    <row r="221" spans="1:6" ht="12.75" customHeight="1" x14ac:dyDescent="0.2">
      <c r="A221" s="138" t="s">
        <v>190</v>
      </c>
      <c r="B221" s="128" t="s">
        <v>116</v>
      </c>
      <c r="C221" s="231">
        <f t="shared" ref="C221:D221" si="54">C222</f>
        <v>212350</v>
      </c>
      <c r="D221" s="231">
        <f t="shared" si="54"/>
        <v>-132720</v>
      </c>
      <c r="E221" s="231">
        <f t="shared" si="51"/>
        <v>79630</v>
      </c>
      <c r="F221" s="152">
        <f t="shared" si="50"/>
        <v>37.49941134918766</v>
      </c>
    </row>
    <row r="222" spans="1:6" ht="12.75" customHeight="1" x14ac:dyDescent="0.2">
      <c r="A222" s="138">
        <v>3</v>
      </c>
      <c r="B222" s="130" t="s">
        <v>37</v>
      </c>
      <c r="C222" s="231">
        <f>C223+C226</f>
        <v>212350</v>
      </c>
      <c r="D222" s="231">
        <f>D223+D226</f>
        <v>-132720</v>
      </c>
      <c r="E222" s="231">
        <f t="shared" si="51"/>
        <v>79630</v>
      </c>
      <c r="F222" s="152">
        <f t="shared" si="50"/>
        <v>37.49941134918766</v>
      </c>
    </row>
    <row r="223" spans="1:6" ht="12.75" customHeight="1" x14ac:dyDescent="0.2">
      <c r="A223" s="129">
        <v>36</v>
      </c>
      <c r="B223" s="128" t="s">
        <v>127</v>
      </c>
      <c r="C223" s="231">
        <f t="shared" ref="C223:D223" si="55">C224</f>
        <v>79630</v>
      </c>
      <c r="D223" s="231">
        <f t="shared" si="55"/>
        <v>0</v>
      </c>
      <c r="E223" s="231">
        <f t="shared" si="51"/>
        <v>79630</v>
      </c>
      <c r="F223" s="152">
        <f t="shared" si="50"/>
        <v>100</v>
      </c>
    </row>
    <row r="224" spans="1:6" ht="12.75" customHeight="1" x14ac:dyDescent="0.2">
      <c r="A224" s="158">
        <v>363</v>
      </c>
      <c r="B224" s="136" t="s">
        <v>90</v>
      </c>
      <c r="C224" s="231">
        <f>C225</f>
        <v>79630</v>
      </c>
      <c r="D224" s="231">
        <f>D225</f>
        <v>0</v>
      </c>
      <c r="E224" s="231">
        <f t="shared" si="51"/>
        <v>79630</v>
      </c>
      <c r="F224" s="152">
        <f t="shared" si="50"/>
        <v>100</v>
      </c>
    </row>
    <row r="225" spans="1:6" ht="12.75" customHeight="1" x14ac:dyDescent="0.2">
      <c r="A225" s="146">
        <v>3632</v>
      </c>
      <c r="B225" s="146" t="s">
        <v>91</v>
      </c>
      <c r="C225" s="214">
        <v>79630</v>
      </c>
      <c r="D225" s="214">
        <v>0</v>
      </c>
      <c r="E225" s="214">
        <f t="shared" si="51"/>
        <v>79630</v>
      </c>
      <c r="F225" s="143">
        <f t="shared" si="50"/>
        <v>100</v>
      </c>
    </row>
    <row r="226" spans="1:6" ht="12.75" customHeight="1" x14ac:dyDescent="0.2">
      <c r="A226" s="138">
        <v>38</v>
      </c>
      <c r="B226" s="139" t="s">
        <v>57</v>
      </c>
      <c r="C226" s="231">
        <f t="shared" ref="C226:D227" si="56">C227</f>
        <v>132720</v>
      </c>
      <c r="D226" s="231">
        <f t="shared" si="56"/>
        <v>-132720</v>
      </c>
      <c r="E226" s="231">
        <f t="shared" si="51"/>
        <v>0</v>
      </c>
      <c r="F226" s="152">
        <f t="shared" si="50"/>
        <v>0</v>
      </c>
    </row>
    <row r="227" spans="1:6" ht="12.75" customHeight="1" x14ac:dyDescent="0.2">
      <c r="A227" s="138">
        <v>386</v>
      </c>
      <c r="B227" s="139" t="s">
        <v>92</v>
      </c>
      <c r="C227" s="231">
        <f t="shared" si="56"/>
        <v>132720</v>
      </c>
      <c r="D227" s="231">
        <f t="shared" si="56"/>
        <v>-132720</v>
      </c>
      <c r="E227" s="231">
        <f t="shared" si="51"/>
        <v>0</v>
      </c>
      <c r="F227" s="152">
        <f t="shared" si="50"/>
        <v>0</v>
      </c>
    </row>
    <row r="228" spans="1:6" ht="25.5" customHeight="1" x14ac:dyDescent="0.2">
      <c r="A228" s="192">
        <v>3861</v>
      </c>
      <c r="B228" s="193" t="s">
        <v>94</v>
      </c>
      <c r="C228" s="220">
        <v>132720</v>
      </c>
      <c r="D228" s="220">
        <v>-132720</v>
      </c>
      <c r="E228" s="220">
        <f t="shared" si="51"/>
        <v>0</v>
      </c>
      <c r="F228" s="143">
        <f t="shared" si="50"/>
        <v>0</v>
      </c>
    </row>
    <row r="229" spans="1:6" ht="9.75" customHeight="1" x14ac:dyDescent="0.2">
      <c r="A229" s="132"/>
      <c r="B229" s="146"/>
      <c r="C229" s="214"/>
      <c r="D229" s="214"/>
      <c r="E229" s="214"/>
      <c r="F229" s="143"/>
    </row>
    <row r="230" spans="1:6" ht="12.75" customHeight="1" x14ac:dyDescent="0.2">
      <c r="A230" s="138" t="s">
        <v>191</v>
      </c>
      <c r="B230" s="128" t="s">
        <v>110</v>
      </c>
      <c r="C230" s="231">
        <f t="shared" ref="C230:D230" si="57">C231</f>
        <v>6385620</v>
      </c>
      <c r="D230" s="231">
        <f t="shared" si="57"/>
        <v>-5009960</v>
      </c>
      <c r="E230" s="231">
        <f t="shared" si="51"/>
        <v>1375660</v>
      </c>
      <c r="F230" s="219">
        <f t="shared" si="50"/>
        <v>21.543092135141144</v>
      </c>
    </row>
    <row r="231" spans="1:6" ht="11.45" customHeight="1" x14ac:dyDescent="0.2">
      <c r="A231" s="138">
        <v>3</v>
      </c>
      <c r="B231" s="130" t="s">
        <v>37</v>
      </c>
      <c r="C231" s="231">
        <f>C232+C237</f>
        <v>6385620</v>
      </c>
      <c r="D231" s="231">
        <f>D232+D237</f>
        <v>-5009960</v>
      </c>
      <c r="E231" s="231">
        <f t="shared" si="51"/>
        <v>1375660</v>
      </c>
      <c r="F231" s="219">
        <f t="shared" si="50"/>
        <v>21.543092135141144</v>
      </c>
    </row>
    <row r="232" spans="1:6" ht="11.45" customHeight="1" x14ac:dyDescent="0.2">
      <c r="A232" s="138">
        <v>31</v>
      </c>
      <c r="B232" s="136" t="s">
        <v>38</v>
      </c>
      <c r="C232" s="231">
        <f>C233+C235</f>
        <v>116770</v>
      </c>
      <c r="D232" s="231">
        <f>D233+D235</f>
        <v>0</v>
      </c>
      <c r="E232" s="231">
        <f t="shared" si="51"/>
        <v>116770</v>
      </c>
      <c r="F232" s="219">
        <f t="shared" si="50"/>
        <v>100</v>
      </c>
    </row>
    <row r="233" spans="1:6" ht="11.45" customHeight="1" x14ac:dyDescent="0.2">
      <c r="A233" s="138">
        <v>311</v>
      </c>
      <c r="B233" s="136" t="s">
        <v>85</v>
      </c>
      <c r="C233" s="231">
        <f>C234</f>
        <v>99720</v>
      </c>
      <c r="D233" s="231">
        <f>D234</f>
        <v>0</v>
      </c>
      <c r="E233" s="231">
        <f t="shared" si="51"/>
        <v>99720</v>
      </c>
      <c r="F233" s="219">
        <f t="shared" si="50"/>
        <v>100</v>
      </c>
    </row>
    <row r="234" spans="1:6" ht="11.45" customHeight="1" x14ac:dyDescent="0.2">
      <c r="A234" s="132">
        <v>3111</v>
      </c>
      <c r="B234" s="146" t="s">
        <v>39</v>
      </c>
      <c r="C234" s="220">
        <v>99720</v>
      </c>
      <c r="D234" s="220">
        <v>0</v>
      </c>
      <c r="E234" s="220">
        <f t="shared" si="51"/>
        <v>99720</v>
      </c>
      <c r="F234" s="221">
        <f t="shared" si="50"/>
        <v>100</v>
      </c>
    </row>
    <row r="235" spans="1:6" ht="11.45" customHeight="1" x14ac:dyDescent="0.2">
      <c r="A235" s="138">
        <v>313</v>
      </c>
      <c r="B235" s="136" t="s">
        <v>42</v>
      </c>
      <c r="C235" s="231">
        <f>C236</f>
        <v>17050</v>
      </c>
      <c r="D235" s="231">
        <f>D236</f>
        <v>0</v>
      </c>
      <c r="E235" s="231">
        <f t="shared" si="51"/>
        <v>17050</v>
      </c>
      <c r="F235" s="219">
        <f t="shared" si="50"/>
        <v>100</v>
      </c>
    </row>
    <row r="236" spans="1:6" ht="11.45" customHeight="1" x14ac:dyDescent="0.2">
      <c r="A236" s="132">
        <v>3132</v>
      </c>
      <c r="B236" s="146" t="s">
        <v>136</v>
      </c>
      <c r="C236" s="220">
        <v>17050</v>
      </c>
      <c r="D236" s="220">
        <v>0</v>
      </c>
      <c r="E236" s="220">
        <f t="shared" si="51"/>
        <v>17050</v>
      </c>
      <c r="F236" s="221">
        <f t="shared" si="50"/>
        <v>100</v>
      </c>
    </row>
    <row r="237" spans="1:6" ht="12.75" customHeight="1" x14ac:dyDescent="0.2">
      <c r="A237" s="138">
        <v>32</v>
      </c>
      <c r="B237" s="131" t="s">
        <v>3</v>
      </c>
      <c r="C237" s="231">
        <f>C238+C240+C242</f>
        <v>6268850</v>
      </c>
      <c r="D237" s="231">
        <f>D238+D240+D242</f>
        <v>-5009960</v>
      </c>
      <c r="E237" s="231">
        <f t="shared" si="51"/>
        <v>1258890</v>
      </c>
      <c r="F237" s="219">
        <f t="shared" si="50"/>
        <v>20.08167367220463</v>
      </c>
    </row>
    <row r="238" spans="1:6" ht="12.75" customHeight="1" x14ac:dyDescent="0.2">
      <c r="A238" s="138">
        <v>321</v>
      </c>
      <c r="B238" s="131" t="s">
        <v>7</v>
      </c>
      <c r="C238" s="231">
        <f>C239</f>
        <v>2690</v>
      </c>
      <c r="D238" s="231">
        <f>D239</f>
        <v>0</v>
      </c>
      <c r="E238" s="231">
        <f t="shared" si="51"/>
        <v>2690</v>
      </c>
      <c r="F238" s="219">
        <f t="shared" si="50"/>
        <v>100</v>
      </c>
    </row>
    <row r="239" spans="1:6" ht="12.75" customHeight="1" x14ac:dyDescent="0.2">
      <c r="A239" s="79">
        <v>3212</v>
      </c>
      <c r="B239" s="104" t="s">
        <v>44</v>
      </c>
      <c r="C239" s="220">
        <v>2690</v>
      </c>
      <c r="D239" s="220">
        <v>0</v>
      </c>
      <c r="E239" s="220">
        <f t="shared" si="51"/>
        <v>2690</v>
      </c>
      <c r="F239" s="221">
        <f t="shared" si="50"/>
        <v>100</v>
      </c>
    </row>
    <row r="240" spans="1:6" ht="12.75" customHeight="1" x14ac:dyDescent="0.2">
      <c r="A240" s="129">
        <v>323</v>
      </c>
      <c r="B240" s="130" t="s">
        <v>11</v>
      </c>
      <c r="C240" s="231">
        <f>C241</f>
        <v>383620</v>
      </c>
      <c r="D240" s="231">
        <f>D241</f>
        <v>-126620</v>
      </c>
      <c r="E240" s="231">
        <f t="shared" si="51"/>
        <v>257000</v>
      </c>
      <c r="F240" s="219">
        <f t="shared" si="50"/>
        <v>66.993378864501324</v>
      </c>
    </row>
    <row r="241" spans="1:8" ht="12.75" customHeight="1" x14ac:dyDescent="0.2">
      <c r="A241" s="132">
        <v>3237</v>
      </c>
      <c r="B241" s="135" t="s">
        <v>13</v>
      </c>
      <c r="C241" s="220">
        <v>383620</v>
      </c>
      <c r="D241" s="220">
        <v>-126620</v>
      </c>
      <c r="E241" s="220">
        <f t="shared" si="51"/>
        <v>257000</v>
      </c>
      <c r="F241" s="221">
        <f t="shared" si="50"/>
        <v>66.993378864501324</v>
      </c>
    </row>
    <row r="242" spans="1:8" x14ac:dyDescent="0.2">
      <c r="A242" s="138">
        <v>329</v>
      </c>
      <c r="B242" s="136" t="s">
        <v>54</v>
      </c>
      <c r="C242" s="231">
        <f>C243</f>
        <v>5882540</v>
      </c>
      <c r="D242" s="231">
        <f>D243</f>
        <v>-4883340</v>
      </c>
      <c r="E242" s="231">
        <f t="shared" si="51"/>
        <v>999200</v>
      </c>
      <c r="F242" s="219">
        <f t="shared" si="50"/>
        <v>16.98585984965678</v>
      </c>
    </row>
    <row r="243" spans="1:8" ht="12.75" customHeight="1" x14ac:dyDescent="0.2">
      <c r="A243" s="132">
        <v>3299</v>
      </c>
      <c r="B243" s="146" t="s">
        <v>54</v>
      </c>
      <c r="C243" s="220">
        <v>5882540</v>
      </c>
      <c r="D243" s="220">
        <v>-4883340</v>
      </c>
      <c r="E243" s="220">
        <f t="shared" si="51"/>
        <v>999200</v>
      </c>
      <c r="F243" s="221">
        <f t="shared" si="50"/>
        <v>16.98585984965678</v>
      </c>
    </row>
    <row r="244" spans="1:8" ht="8.25" customHeight="1" x14ac:dyDescent="0.2">
      <c r="A244" s="132"/>
      <c r="B244" s="169"/>
      <c r="C244" s="220"/>
      <c r="D244" s="220"/>
      <c r="E244" s="220"/>
      <c r="F244" s="221"/>
    </row>
    <row r="245" spans="1:8" ht="12.75" customHeight="1" x14ac:dyDescent="0.2">
      <c r="A245" s="138" t="s">
        <v>192</v>
      </c>
      <c r="B245" s="128" t="s">
        <v>109</v>
      </c>
      <c r="C245" s="231">
        <f t="shared" ref="C245:D246" si="58">C246</f>
        <v>6640</v>
      </c>
      <c r="D245" s="231">
        <f t="shared" si="58"/>
        <v>-6640</v>
      </c>
      <c r="E245" s="231">
        <f t="shared" si="51"/>
        <v>0</v>
      </c>
      <c r="F245" s="219">
        <f t="shared" si="50"/>
        <v>0</v>
      </c>
    </row>
    <row r="246" spans="1:8" ht="12.75" customHeight="1" x14ac:dyDescent="0.2">
      <c r="A246" s="138">
        <v>3</v>
      </c>
      <c r="B246" s="130" t="s">
        <v>37</v>
      </c>
      <c r="C246" s="231">
        <f t="shared" si="58"/>
        <v>6640</v>
      </c>
      <c r="D246" s="231">
        <f t="shared" si="58"/>
        <v>-6640</v>
      </c>
      <c r="E246" s="231">
        <f t="shared" si="51"/>
        <v>0</v>
      </c>
      <c r="F246" s="219">
        <f t="shared" si="50"/>
        <v>0</v>
      </c>
    </row>
    <row r="247" spans="1:8" ht="12.75" customHeight="1" x14ac:dyDescent="0.2">
      <c r="A247" s="138">
        <v>32</v>
      </c>
      <c r="B247" s="131" t="s">
        <v>3</v>
      </c>
      <c r="C247" s="231">
        <f t="shared" ref="C247:D248" si="59">C248</f>
        <v>6640</v>
      </c>
      <c r="D247" s="231">
        <f t="shared" si="59"/>
        <v>-6640</v>
      </c>
      <c r="E247" s="231">
        <f t="shared" si="51"/>
        <v>0</v>
      </c>
      <c r="F247" s="219">
        <f t="shared" si="50"/>
        <v>0</v>
      </c>
    </row>
    <row r="248" spans="1:8" ht="12.75" customHeight="1" x14ac:dyDescent="0.2">
      <c r="A248" s="129">
        <v>323</v>
      </c>
      <c r="B248" s="130" t="s">
        <v>11</v>
      </c>
      <c r="C248" s="231">
        <f t="shared" si="59"/>
        <v>6640</v>
      </c>
      <c r="D248" s="231">
        <f t="shared" si="59"/>
        <v>-6640</v>
      </c>
      <c r="E248" s="231">
        <f t="shared" si="51"/>
        <v>0</v>
      </c>
      <c r="F248" s="219">
        <f t="shared" si="50"/>
        <v>0</v>
      </c>
    </row>
    <row r="249" spans="1:8" ht="12.75" customHeight="1" x14ac:dyDescent="0.2">
      <c r="A249" s="132">
        <v>3239</v>
      </c>
      <c r="B249" s="144" t="s">
        <v>53</v>
      </c>
      <c r="C249" s="220">
        <v>6640</v>
      </c>
      <c r="D249" s="220">
        <v>-6640</v>
      </c>
      <c r="E249" s="220">
        <f t="shared" si="51"/>
        <v>0</v>
      </c>
      <c r="F249" s="221">
        <f t="shared" si="50"/>
        <v>0</v>
      </c>
    </row>
    <row r="250" spans="1:8" ht="13.5" customHeight="1" x14ac:dyDescent="0.2">
      <c r="A250" s="132"/>
      <c r="B250" s="146"/>
      <c r="C250" s="214"/>
      <c r="D250" s="214"/>
      <c r="E250" s="214"/>
      <c r="F250" s="143"/>
    </row>
    <row r="251" spans="1:8" ht="14.25" customHeight="1" x14ac:dyDescent="0.2">
      <c r="A251" s="138" t="s">
        <v>193</v>
      </c>
      <c r="B251" s="128" t="s">
        <v>119</v>
      </c>
      <c r="C251" s="231">
        <f t="shared" ref="C251:D253" si="60">C252</f>
        <v>1194500</v>
      </c>
      <c r="D251" s="231">
        <f t="shared" si="60"/>
        <v>-299123</v>
      </c>
      <c r="E251" s="231">
        <f t="shared" si="51"/>
        <v>895377</v>
      </c>
      <c r="F251" s="219">
        <f t="shared" si="50"/>
        <v>74.958308915864379</v>
      </c>
    </row>
    <row r="252" spans="1:8" ht="12.75" customHeight="1" x14ac:dyDescent="0.2">
      <c r="A252" s="138">
        <v>3</v>
      </c>
      <c r="B252" s="130" t="s">
        <v>37</v>
      </c>
      <c r="C252" s="231">
        <f t="shared" si="60"/>
        <v>1194500</v>
      </c>
      <c r="D252" s="231">
        <f t="shared" si="60"/>
        <v>-299123</v>
      </c>
      <c r="E252" s="231">
        <f t="shared" si="51"/>
        <v>895377</v>
      </c>
      <c r="F252" s="219">
        <f t="shared" si="50"/>
        <v>74.958308915864379</v>
      </c>
    </row>
    <row r="253" spans="1:8" ht="12.75" customHeight="1" x14ac:dyDescent="0.2">
      <c r="A253" s="129">
        <v>36</v>
      </c>
      <c r="B253" s="128" t="s">
        <v>127</v>
      </c>
      <c r="C253" s="231">
        <f t="shared" si="60"/>
        <v>1194500</v>
      </c>
      <c r="D253" s="231">
        <f t="shared" si="60"/>
        <v>-299123</v>
      </c>
      <c r="E253" s="231">
        <f t="shared" si="51"/>
        <v>895377</v>
      </c>
      <c r="F253" s="219">
        <f t="shared" si="50"/>
        <v>74.958308915864379</v>
      </c>
    </row>
    <row r="254" spans="1:8" ht="12.75" customHeight="1" x14ac:dyDescent="0.2">
      <c r="A254" s="129">
        <v>363</v>
      </c>
      <c r="B254" s="136" t="s">
        <v>90</v>
      </c>
      <c r="C254" s="231">
        <f>C255</f>
        <v>1194500</v>
      </c>
      <c r="D254" s="231">
        <f>D255</f>
        <v>-299123</v>
      </c>
      <c r="E254" s="231">
        <f t="shared" si="51"/>
        <v>895377</v>
      </c>
      <c r="F254" s="219">
        <f t="shared" si="50"/>
        <v>74.958308915864379</v>
      </c>
    </row>
    <row r="255" spans="1:8" ht="12.75" customHeight="1" x14ac:dyDescent="0.2">
      <c r="A255" s="132">
        <v>3632</v>
      </c>
      <c r="B255" s="135" t="s">
        <v>91</v>
      </c>
      <c r="C255" s="220">
        <v>1194500</v>
      </c>
      <c r="D255" s="220">
        <v>-299123</v>
      </c>
      <c r="E255" s="220">
        <f t="shared" si="51"/>
        <v>895377</v>
      </c>
      <c r="F255" s="221">
        <f t="shared" si="50"/>
        <v>74.958308915864379</v>
      </c>
      <c r="H255" s="235"/>
    </row>
    <row r="256" spans="1:8" ht="9" customHeight="1" x14ac:dyDescent="0.2">
      <c r="A256" s="132"/>
      <c r="B256" s="135"/>
      <c r="C256" s="220"/>
      <c r="D256" s="220"/>
      <c r="E256" s="220"/>
      <c r="F256" s="221"/>
    </row>
    <row r="257" spans="1:11" ht="13.5" customHeight="1" x14ac:dyDescent="0.2">
      <c r="A257" s="136" t="s">
        <v>194</v>
      </c>
      <c r="B257" s="139" t="s">
        <v>138</v>
      </c>
      <c r="C257" s="231">
        <f t="shared" ref="C257:D257" si="61">C258</f>
        <v>14095577</v>
      </c>
      <c r="D257" s="231">
        <f t="shared" si="61"/>
        <v>-3474639</v>
      </c>
      <c r="E257" s="231">
        <f t="shared" si="51"/>
        <v>10620938</v>
      </c>
      <c r="F257" s="152">
        <f t="shared" si="50"/>
        <v>75.349437628555393</v>
      </c>
      <c r="K257" s="235"/>
    </row>
    <row r="258" spans="1:11" ht="13.5" customHeight="1" x14ac:dyDescent="0.2">
      <c r="A258" s="129">
        <v>3</v>
      </c>
      <c r="B258" s="130" t="s">
        <v>37</v>
      </c>
      <c r="C258" s="231">
        <f>C259+C263+C268+C272</f>
        <v>14095577</v>
      </c>
      <c r="D258" s="231">
        <f>D259+D263+D268+D272</f>
        <v>-3474639</v>
      </c>
      <c r="E258" s="231">
        <f t="shared" si="51"/>
        <v>10620938</v>
      </c>
      <c r="F258" s="152">
        <f t="shared" si="50"/>
        <v>75.349437628555393</v>
      </c>
    </row>
    <row r="259" spans="1:11" ht="13.5" customHeight="1" x14ac:dyDescent="0.2">
      <c r="A259" s="138">
        <v>32</v>
      </c>
      <c r="B259" s="131" t="s">
        <v>3</v>
      </c>
      <c r="C259" s="231">
        <f>C260</f>
        <v>1000</v>
      </c>
      <c r="D259" s="231">
        <f>D260</f>
        <v>137709</v>
      </c>
      <c r="E259" s="231">
        <f t="shared" si="51"/>
        <v>138709</v>
      </c>
      <c r="F259" s="152" t="s">
        <v>117</v>
      </c>
    </row>
    <row r="260" spans="1:11" ht="13.5" customHeight="1" x14ac:dyDescent="0.2">
      <c r="A260" s="138">
        <v>329</v>
      </c>
      <c r="B260" s="136" t="s">
        <v>54</v>
      </c>
      <c r="C260" s="231">
        <f>C261+C262</f>
        <v>1000</v>
      </c>
      <c r="D260" s="231">
        <f>D261+D262</f>
        <v>137709</v>
      </c>
      <c r="E260" s="231">
        <f t="shared" si="51"/>
        <v>138709</v>
      </c>
      <c r="F260" s="152" t="s">
        <v>117</v>
      </c>
    </row>
    <row r="261" spans="1:11" ht="13.5" customHeight="1" x14ac:dyDescent="0.2">
      <c r="A261" s="132">
        <v>3296</v>
      </c>
      <c r="B261" s="146" t="s">
        <v>131</v>
      </c>
      <c r="C261" s="220">
        <v>0</v>
      </c>
      <c r="D261" s="220">
        <v>2874</v>
      </c>
      <c r="E261" s="220">
        <f t="shared" si="51"/>
        <v>2874</v>
      </c>
      <c r="F261" s="143" t="s">
        <v>117</v>
      </c>
    </row>
    <row r="262" spans="1:11" ht="13.5" customHeight="1" x14ac:dyDescent="0.2">
      <c r="A262" s="132">
        <v>3299</v>
      </c>
      <c r="B262" s="146" t="s">
        <v>54</v>
      </c>
      <c r="C262" s="220">
        <v>1000</v>
      </c>
      <c r="D262" s="220">
        <v>134835</v>
      </c>
      <c r="E262" s="220">
        <f t="shared" si="51"/>
        <v>135835</v>
      </c>
      <c r="F262" s="143" t="s">
        <v>117</v>
      </c>
      <c r="H262" s="235"/>
    </row>
    <row r="263" spans="1:11" ht="13.5" customHeight="1" x14ac:dyDescent="0.2">
      <c r="A263" s="138">
        <v>35</v>
      </c>
      <c r="B263" s="131" t="s">
        <v>16</v>
      </c>
      <c r="C263" s="231">
        <f>C264+C266</f>
        <v>3859010</v>
      </c>
      <c r="D263" s="231">
        <f>D264+D266</f>
        <v>-1278021</v>
      </c>
      <c r="E263" s="231">
        <f t="shared" si="51"/>
        <v>2580989</v>
      </c>
      <c r="F263" s="219">
        <f t="shared" si="50"/>
        <v>66.882153712998928</v>
      </c>
    </row>
    <row r="264" spans="1:11" ht="13.5" customHeight="1" x14ac:dyDescent="0.2">
      <c r="A264" s="129">
        <v>351</v>
      </c>
      <c r="B264" s="131" t="s">
        <v>0</v>
      </c>
      <c r="C264" s="231">
        <f t="shared" ref="C264:D264" si="62">C265</f>
        <v>3726290</v>
      </c>
      <c r="D264" s="231">
        <f t="shared" si="62"/>
        <v>-1145301</v>
      </c>
      <c r="E264" s="231">
        <f t="shared" si="51"/>
        <v>2580989</v>
      </c>
      <c r="F264" s="219">
        <f t="shared" si="50"/>
        <v>69.264308467671597</v>
      </c>
    </row>
    <row r="265" spans="1:11" ht="13.5" customHeight="1" x14ac:dyDescent="0.2">
      <c r="A265" s="132" t="s">
        <v>17</v>
      </c>
      <c r="B265" s="134" t="s">
        <v>0</v>
      </c>
      <c r="C265" s="220">
        <v>3726290</v>
      </c>
      <c r="D265" s="220">
        <v>-1145301</v>
      </c>
      <c r="E265" s="220">
        <f t="shared" si="51"/>
        <v>2580989</v>
      </c>
      <c r="F265" s="221">
        <f t="shared" si="50"/>
        <v>69.264308467671597</v>
      </c>
      <c r="J265" s="235"/>
    </row>
    <row r="266" spans="1:11" ht="13.5" customHeight="1" x14ac:dyDescent="0.2">
      <c r="A266" s="158">
        <v>352</v>
      </c>
      <c r="B266" s="202" t="s">
        <v>0</v>
      </c>
      <c r="C266" s="231">
        <f>C267</f>
        <v>132720</v>
      </c>
      <c r="D266" s="231">
        <f>D267</f>
        <v>-132720</v>
      </c>
      <c r="E266" s="231">
        <f t="shared" si="51"/>
        <v>0</v>
      </c>
      <c r="F266" s="219">
        <f t="shared" si="50"/>
        <v>0</v>
      </c>
      <c r="H266" s="235"/>
    </row>
    <row r="267" spans="1:11" ht="13.5" customHeight="1" x14ac:dyDescent="0.2">
      <c r="A267" s="79">
        <v>3522</v>
      </c>
      <c r="B267" s="106" t="s">
        <v>164</v>
      </c>
      <c r="C267" s="4">
        <v>132720</v>
      </c>
      <c r="D267" s="4">
        <v>-132720</v>
      </c>
      <c r="E267" s="4">
        <f t="shared" si="51"/>
        <v>0</v>
      </c>
      <c r="F267" s="227">
        <f t="shared" si="50"/>
        <v>0</v>
      </c>
      <c r="H267" s="235"/>
    </row>
    <row r="268" spans="1:11" ht="13.5" customHeight="1" x14ac:dyDescent="0.2">
      <c r="A268" s="138">
        <v>36</v>
      </c>
      <c r="B268" s="128" t="s">
        <v>127</v>
      </c>
      <c r="C268" s="231">
        <f t="shared" ref="C268:D268" si="63">C269</f>
        <v>9607787</v>
      </c>
      <c r="D268" s="231">
        <f t="shared" si="63"/>
        <v>-1872804</v>
      </c>
      <c r="E268" s="231">
        <f t="shared" si="51"/>
        <v>7734983</v>
      </c>
      <c r="F268" s="219">
        <f t="shared" si="50"/>
        <v>80.507436311816647</v>
      </c>
    </row>
    <row r="269" spans="1:11" ht="13.5" customHeight="1" x14ac:dyDescent="0.2">
      <c r="A269" s="138">
        <v>363</v>
      </c>
      <c r="B269" s="136" t="s">
        <v>90</v>
      </c>
      <c r="C269" s="231">
        <f>C270+C271</f>
        <v>9607787</v>
      </c>
      <c r="D269" s="231">
        <f>D270+D271</f>
        <v>-1872804</v>
      </c>
      <c r="E269" s="231">
        <f t="shared" si="51"/>
        <v>7734983</v>
      </c>
      <c r="F269" s="219">
        <f t="shared" si="50"/>
        <v>80.507436311816647</v>
      </c>
    </row>
    <row r="270" spans="1:11" ht="13.5" customHeight="1" x14ac:dyDescent="0.2">
      <c r="A270" s="132">
        <v>3631</v>
      </c>
      <c r="B270" s="146" t="s">
        <v>108</v>
      </c>
      <c r="C270" s="220">
        <v>669747</v>
      </c>
      <c r="D270" s="220">
        <v>-522067</v>
      </c>
      <c r="E270" s="220">
        <f t="shared" si="51"/>
        <v>147680</v>
      </c>
      <c r="F270" s="221">
        <f t="shared" si="50"/>
        <v>22.050117432403578</v>
      </c>
      <c r="H270" s="232"/>
      <c r="I270" s="232"/>
      <c r="J270" s="235"/>
      <c r="K270" s="235"/>
    </row>
    <row r="271" spans="1:11" ht="13.5" customHeight="1" x14ac:dyDescent="0.2">
      <c r="A271" s="132">
        <v>3632</v>
      </c>
      <c r="B271" s="146" t="s">
        <v>91</v>
      </c>
      <c r="C271" s="220">
        <v>8938040</v>
      </c>
      <c r="D271" s="220">
        <v>-1350737</v>
      </c>
      <c r="E271" s="220">
        <f t="shared" si="51"/>
        <v>7587303</v>
      </c>
      <c r="F271" s="221">
        <f t="shared" si="50"/>
        <v>84.887771815744841</v>
      </c>
      <c r="H271" s="235"/>
      <c r="J271" s="235"/>
    </row>
    <row r="272" spans="1:11" ht="10.5" customHeight="1" x14ac:dyDescent="0.2">
      <c r="A272" s="138">
        <v>38</v>
      </c>
      <c r="B272" s="139" t="s">
        <v>57</v>
      </c>
      <c r="C272" s="231">
        <f>C273+C275</f>
        <v>627780</v>
      </c>
      <c r="D272" s="231">
        <f>D273+D275</f>
        <v>-461523</v>
      </c>
      <c r="E272" s="231">
        <f t="shared" si="51"/>
        <v>166257</v>
      </c>
      <c r="F272" s="152">
        <f t="shared" si="50"/>
        <v>26.483322182930323</v>
      </c>
      <c r="H272" s="235"/>
    </row>
    <row r="273" spans="1:10" ht="13.5" customHeight="1" x14ac:dyDescent="0.2">
      <c r="A273" s="138">
        <v>381</v>
      </c>
      <c r="B273" s="136" t="s">
        <v>36</v>
      </c>
      <c r="C273" s="217">
        <f t="shared" ref="C273:D273" si="64">C274</f>
        <v>3980</v>
      </c>
      <c r="D273" s="217">
        <f t="shared" si="64"/>
        <v>-228</v>
      </c>
      <c r="E273" s="217">
        <f t="shared" si="51"/>
        <v>3752</v>
      </c>
      <c r="F273" s="219">
        <f t="shared" si="50"/>
        <v>94.2713567839196</v>
      </c>
    </row>
    <row r="274" spans="1:10" ht="13.5" customHeight="1" x14ac:dyDescent="0.2">
      <c r="A274" s="132">
        <v>3811</v>
      </c>
      <c r="B274" s="146" t="s">
        <v>19</v>
      </c>
      <c r="C274" s="214">
        <v>3980</v>
      </c>
      <c r="D274" s="214">
        <v>-228</v>
      </c>
      <c r="E274" s="214">
        <f t="shared" si="51"/>
        <v>3752</v>
      </c>
      <c r="F274" s="221">
        <f t="shared" si="50"/>
        <v>94.2713567839196</v>
      </c>
    </row>
    <row r="275" spans="1:10" ht="13.5" customHeight="1" x14ac:dyDescent="0.2">
      <c r="A275" s="127">
        <v>386</v>
      </c>
      <c r="B275" s="203" t="s">
        <v>170</v>
      </c>
      <c r="C275" s="150">
        <f t="shared" ref="C275:D275" si="65">C276</f>
        <v>623800</v>
      </c>
      <c r="D275" s="150">
        <f t="shared" si="65"/>
        <v>-461295</v>
      </c>
      <c r="E275" s="150">
        <f t="shared" si="51"/>
        <v>162505</v>
      </c>
      <c r="F275" s="152">
        <f t="shared" si="50"/>
        <v>26.050817569733891</v>
      </c>
    </row>
    <row r="276" spans="1:10" ht="25.5" x14ac:dyDescent="0.2">
      <c r="A276" s="192">
        <v>3861</v>
      </c>
      <c r="B276" s="193" t="s">
        <v>94</v>
      </c>
      <c r="C276" s="220">
        <v>623800</v>
      </c>
      <c r="D276" s="220">
        <v>-461295</v>
      </c>
      <c r="E276" s="220">
        <f t="shared" si="51"/>
        <v>162505</v>
      </c>
      <c r="F276" s="143">
        <f t="shared" si="50"/>
        <v>26.050817569733891</v>
      </c>
      <c r="H276" s="235"/>
      <c r="J276" s="235"/>
    </row>
    <row r="277" spans="1:10" ht="13.5" customHeight="1" x14ac:dyDescent="0.2">
      <c r="A277" s="132"/>
      <c r="B277" s="146"/>
      <c r="C277" s="220"/>
      <c r="D277" s="220"/>
      <c r="E277" s="220"/>
      <c r="F277" s="221"/>
    </row>
    <row r="278" spans="1:10" ht="12.75" customHeight="1" x14ac:dyDescent="0.2">
      <c r="A278" s="138" t="s">
        <v>195</v>
      </c>
      <c r="B278" s="128" t="s">
        <v>159</v>
      </c>
      <c r="C278" s="231">
        <f t="shared" ref="C278:D280" si="66">C279</f>
        <v>1742310</v>
      </c>
      <c r="D278" s="231">
        <f t="shared" si="66"/>
        <v>-1272284</v>
      </c>
      <c r="E278" s="231">
        <f t="shared" ref="E278:E342" si="67">C278+D278</f>
        <v>470026</v>
      </c>
      <c r="F278" s="219">
        <f t="shared" ref="F278:F341" si="68">E278/C278*100</f>
        <v>26.977173981668017</v>
      </c>
    </row>
    <row r="279" spans="1:10" ht="12.75" customHeight="1" x14ac:dyDescent="0.2">
      <c r="A279" s="138">
        <v>3</v>
      </c>
      <c r="B279" s="130" t="s">
        <v>37</v>
      </c>
      <c r="C279" s="231">
        <f t="shared" si="66"/>
        <v>1742310</v>
      </c>
      <c r="D279" s="231">
        <f t="shared" si="66"/>
        <v>-1272284</v>
      </c>
      <c r="E279" s="231">
        <f t="shared" si="67"/>
        <v>470026</v>
      </c>
      <c r="F279" s="219">
        <f t="shared" si="68"/>
        <v>26.977173981668017</v>
      </c>
    </row>
    <row r="280" spans="1:10" ht="12.75" customHeight="1" x14ac:dyDescent="0.2">
      <c r="A280" s="129">
        <v>36</v>
      </c>
      <c r="B280" s="128" t="s">
        <v>127</v>
      </c>
      <c r="C280" s="231">
        <f t="shared" si="66"/>
        <v>1742310</v>
      </c>
      <c r="D280" s="231">
        <f t="shared" si="66"/>
        <v>-1272284</v>
      </c>
      <c r="E280" s="231">
        <f t="shared" si="67"/>
        <v>470026</v>
      </c>
      <c r="F280" s="219">
        <f t="shared" si="68"/>
        <v>26.977173981668017</v>
      </c>
    </row>
    <row r="281" spans="1:10" ht="12.75" customHeight="1" x14ac:dyDescent="0.2">
      <c r="A281" s="129">
        <v>363</v>
      </c>
      <c r="B281" s="136" t="s">
        <v>90</v>
      </c>
      <c r="C281" s="231">
        <f>C282</f>
        <v>1742310</v>
      </c>
      <c r="D281" s="231">
        <f>D282</f>
        <v>-1272284</v>
      </c>
      <c r="E281" s="231">
        <f t="shared" si="67"/>
        <v>470026</v>
      </c>
      <c r="F281" s="219">
        <f t="shared" si="68"/>
        <v>26.977173981668017</v>
      </c>
    </row>
    <row r="282" spans="1:10" ht="12.75" customHeight="1" x14ac:dyDescent="0.2">
      <c r="A282" s="132">
        <v>3632</v>
      </c>
      <c r="B282" s="135" t="s">
        <v>91</v>
      </c>
      <c r="C282" s="220">
        <v>1742310</v>
      </c>
      <c r="D282" s="220">
        <v>-1272284</v>
      </c>
      <c r="E282" s="220">
        <f t="shared" si="67"/>
        <v>470026</v>
      </c>
      <c r="F282" s="221">
        <f t="shared" si="68"/>
        <v>26.977173981668017</v>
      </c>
      <c r="H282" s="235"/>
    </row>
    <row r="283" spans="1:10" ht="13.5" customHeight="1" x14ac:dyDescent="0.2">
      <c r="A283" s="144"/>
      <c r="B283" s="145"/>
      <c r="C283" s="220"/>
      <c r="D283" s="220"/>
      <c r="E283" s="220"/>
      <c r="F283" s="143"/>
    </row>
    <row r="284" spans="1:10" ht="13.5" customHeight="1" x14ac:dyDescent="0.2">
      <c r="A284" s="138" t="s">
        <v>196</v>
      </c>
      <c r="B284" s="128" t="s">
        <v>172</v>
      </c>
      <c r="C284" s="231">
        <f>C285</f>
        <v>6982260</v>
      </c>
      <c r="D284" s="231">
        <f>D285</f>
        <v>-3288995</v>
      </c>
      <c r="E284" s="231">
        <f t="shared" si="67"/>
        <v>3693265</v>
      </c>
      <c r="F284" s="219">
        <f t="shared" si="68"/>
        <v>52.89497956249123</v>
      </c>
    </row>
    <row r="285" spans="1:10" ht="13.5" customHeight="1" x14ac:dyDescent="0.2">
      <c r="A285" s="138">
        <v>3</v>
      </c>
      <c r="B285" s="130" t="s">
        <v>37</v>
      </c>
      <c r="C285" s="231">
        <f>C286+C290</f>
        <v>6982260</v>
      </c>
      <c r="D285" s="231">
        <f>D286+D290</f>
        <v>-3288995</v>
      </c>
      <c r="E285" s="231">
        <f t="shared" si="67"/>
        <v>3693265</v>
      </c>
      <c r="F285" s="219">
        <f t="shared" si="68"/>
        <v>52.89497956249123</v>
      </c>
    </row>
    <row r="286" spans="1:10" ht="13.5" customHeight="1" x14ac:dyDescent="0.2">
      <c r="A286" s="129">
        <v>36</v>
      </c>
      <c r="B286" s="128" t="s">
        <v>127</v>
      </c>
      <c r="C286" s="231">
        <f t="shared" ref="C286:D286" si="69">C287</f>
        <v>6948150</v>
      </c>
      <c r="D286" s="231">
        <f t="shared" si="69"/>
        <v>-3296067</v>
      </c>
      <c r="E286" s="231">
        <f t="shared" si="67"/>
        <v>3652083</v>
      </c>
      <c r="F286" s="219">
        <f t="shared" si="68"/>
        <v>52.561948144470108</v>
      </c>
    </row>
    <row r="287" spans="1:10" ht="13.5" customHeight="1" x14ac:dyDescent="0.2">
      <c r="A287" s="129">
        <v>363</v>
      </c>
      <c r="B287" s="136" t="s">
        <v>90</v>
      </c>
      <c r="C287" s="231">
        <f>C288+C289</f>
        <v>6948150</v>
      </c>
      <c r="D287" s="231">
        <f>D288+D289</f>
        <v>-3296067</v>
      </c>
      <c r="E287" s="231">
        <f t="shared" si="67"/>
        <v>3652083</v>
      </c>
      <c r="F287" s="219">
        <f t="shared" si="68"/>
        <v>52.561948144470108</v>
      </c>
      <c r="J287" s="235"/>
    </row>
    <row r="288" spans="1:10" ht="13.5" customHeight="1" x14ac:dyDescent="0.2">
      <c r="A288" s="132">
        <v>3631</v>
      </c>
      <c r="B288" s="146" t="s">
        <v>108</v>
      </c>
      <c r="C288" s="220">
        <v>677540</v>
      </c>
      <c r="D288" s="220">
        <v>51895</v>
      </c>
      <c r="E288" s="220">
        <f t="shared" si="67"/>
        <v>729435</v>
      </c>
      <c r="F288" s="221">
        <f t="shared" si="68"/>
        <v>107.65932638663401</v>
      </c>
      <c r="H288" s="235"/>
    </row>
    <row r="289" spans="1:10" ht="13.5" customHeight="1" x14ac:dyDescent="0.2">
      <c r="A289" s="132">
        <v>3632</v>
      </c>
      <c r="B289" s="146" t="s">
        <v>91</v>
      </c>
      <c r="C289" s="214">
        <v>6270610</v>
      </c>
      <c r="D289" s="214">
        <v>-3347962</v>
      </c>
      <c r="E289" s="214">
        <f t="shared" si="67"/>
        <v>2922648</v>
      </c>
      <c r="F289" s="221">
        <f t="shared" si="68"/>
        <v>46.608671245700179</v>
      </c>
      <c r="H289" s="235"/>
      <c r="J289" s="235"/>
    </row>
    <row r="290" spans="1:10" ht="13.5" customHeight="1" x14ac:dyDescent="0.2">
      <c r="A290" s="138">
        <v>38</v>
      </c>
      <c r="B290" s="139" t="s">
        <v>57</v>
      </c>
      <c r="C290" s="217">
        <f t="shared" ref="C290:D291" si="70">C291</f>
        <v>34110</v>
      </c>
      <c r="D290" s="217">
        <f t="shared" si="70"/>
        <v>7072</v>
      </c>
      <c r="E290" s="217">
        <f t="shared" si="67"/>
        <v>41182</v>
      </c>
      <c r="F290" s="219">
        <f t="shared" si="68"/>
        <v>120.7329228965113</v>
      </c>
    </row>
    <row r="291" spans="1:10" ht="13.5" customHeight="1" x14ac:dyDescent="0.2">
      <c r="A291" s="138">
        <v>381</v>
      </c>
      <c r="B291" s="136" t="s">
        <v>36</v>
      </c>
      <c r="C291" s="217">
        <f t="shared" si="70"/>
        <v>34110</v>
      </c>
      <c r="D291" s="217">
        <f t="shared" si="70"/>
        <v>7072</v>
      </c>
      <c r="E291" s="217">
        <f t="shared" si="67"/>
        <v>41182</v>
      </c>
      <c r="F291" s="219">
        <f t="shared" si="68"/>
        <v>120.7329228965113</v>
      </c>
    </row>
    <row r="292" spans="1:10" ht="13.5" customHeight="1" x14ac:dyDescent="0.2">
      <c r="A292" s="132">
        <v>3811</v>
      </c>
      <c r="B292" s="146" t="s">
        <v>19</v>
      </c>
      <c r="C292" s="214">
        <v>34110</v>
      </c>
      <c r="D292" s="214">
        <v>7072</v>
      </c>
      <c r="E292" s="214">
        <f t="shared" si="67"/>
        <v>41182</v>
      </c>
      <c r="F292" s="221">
        <f t="shared" si="68"/>
        <v>120.7329228965113</v>
      </c>
    </row>
    <row r="293" spans="1:10" ht="13.5" customHeight="1" x14ac:dyDescent="0.2">
      <c r="A293" s="132"/>
      <c r="B293" s="146"/>
      <c r="C293" s="214"/>
      <c r="D293" s="214"/>
      <c r="E293" s="214"/>
      <c r="F293" s="221"/>
    </row>
    <row r="294" spans="1:10" ht="29.25" customHeight="1" x14ac:dyDescent="0.2">
      <c r="A294" s="127" t="s">
        <v>213</v>
      </c>
      <c r="B294" s="201" t="s">
        <v>214</v>
      </c>
      <c r="C294" s="217">
        <f t="shared" ref="C294:D294" si="71">C295</f>
        <v>530890</v>
      </c>
      <c r="D294" s="217">
        <f t="shared" si="71"/>
        <v>-168902</v>
      </c>
      <c r="E294" s="217">
        <f t="shared" si="67"/>
        <v>361988</v>
      </c>
      <c r="F294" s="219">
        <f t="shared" si="68"/>
        <v>68.18512309517979</v>
      </c>
      <c r="G294" s="235"/>
      <c r="H294" s="235"/>
    </row>
    <row r="295" spans="1:10" ht="13.5" customHeight="1" x14ac:dyDescent="0.2">
      <c r="A295" s="138">
        <v>3</v>
      </c>
      <c r="B295" s="130" t="s">
        <v>37</v>
      </c>
      <c r="C295" s="231">
        <f>C296</f>
        <v>530890</v>
      </c>
      <c r="D295" s="231">
        <f>D296</f>
        <v>-168902</v>
      </c>
      <c r="E295" s="231">
        <f t="shared" si="67"/>
        <v>361988</v>
      </c>
      <c r="F295" s="219">
        <f t="shared" si="68"/>
        <v>68.18512309517979</v>
      </c>
    </row>
    <row r="296" spans="1:10" ht="13.5" customHeight="1" x14ac:dyDescent="0.2">
      <c r="A296" s="138">
        <v>35</v>
      </c>
      <c r="B296" s="131" t="s">
        <v>16</v>
      </c>
      <c r="C296" s="231">
        <f t="shared" ref="C296:D296" si="72">C297</f>
        <v>530890</v>
      </c>
      <c r="D296" s="231">
        <f t="shared" si="72"/>
        <v>-168902</v>
      </c>
      <c r="E296" s="231">
        <f t="shared" si="67"/>
        <v>361988</v>
      </c>
      <c r="F296" s="219">
        <f t="shared" si="68"/>
        <v>68.18512309517979</v>
      </c>
    </row>
    <row r="297" spans="1:10" ht="24.75" customHeight="1" x14ac:dyDescent="0.2">
      <c r="A297" s="133">
        <v>352</v>
      </c>
      <c r="B297" s="248" t="s">
        <v>163</v>
      </c>
      <c r="C297" s="231">
        <f>C298+C299</f>
        <v>530890</v>
      </c>
      <c r="D297" s="231">
        <f>D298+D299</f>
        <v>-168902</v>
      </c>
      <c r="E297" s="231">
        <f>C297+D297</f>
        <v>361988</v>
      </c>
      <c r="F297" s="219">
        <f t="shared" si="68"/>
        <v>68.18512309517979</v>
      </c>
    </row>
    <row r="298" spans="1:10" ht="15" customHeight="1" x14ac:dyDescent="0.2">
      <c r="A298" s="132" t="s">
        <v>17</v>
      </c>
      <c r="B298" s="134" t="s">
        <v>0</v>
      </c>
      <c r="C298" s="214">
        <v>72599</v>
      </c>
      <c r="D298" s="214">
        <v>-72599</v>
      </c>
      <c r="E298" s="214">
        <f t="shared" ref="E298" si="73">C298+D298</f>
        <v>0</v>
      </c>
      <c r="F298" s="221">
        <f t="shared" si="68"/>
        <v>0</v>
      </c>
    </row>
    <row r="299" spans="1:10" ht="13.5" customHeight="1" x14ac:dyDescent="0.2">
      <c r="A299" s="132">
        <v>3522</v>
      </c>
      <c r="B299" s="134" t="s">
        <v>164</v>
      </c>
      <c r="C299" s="214">
        <v>458291</v>
      </c>
      <c r="D299" s="214">
        <v>-96303</v>
      </c>
      <c r="E299" s="214">
        <f t="shared" si="67"/>
        <v>361988</v>
      </c>
      <c r="F299" s="221">
        <f t="shared" si="68"/>
        <v>78.986495479946157</v>
      </c>
      <c r="H299" s="235"/>
    </row>
    <row r="300" spans="1:10" ht="13.5" customHeight="1" x14ac:dyDescent="0.2">
      <c r="A300" s="132"/>
      <c r="B300" s="134"/>
      <c r="C300" s="214"/>
      <c r="D300" s="214"/>
      <c r="E300" s="214"/>
      <c r="F300" s="221"/>
    </row>
    <row r="301" spans="1:10" ht="12.75" customHeight="1" x14ac:dyDescent="0.2">
      <c r="A301" s="209" t="s">
        <v>197</v>
      </c>
      <c r="B301" s="210" t="s">
        <v>177</v>
      </c>
      <c r="C301" s="231">
        <f t="shared" ref="C301:D301" si="74">C302</f>
        <v>1032635</v>
      </c>
      <c r="D301" s="231">
        <f t="shared" si="74"/>
        <v>-534475</v>
      </c>
      <c r="E301" s="231">
        <f t="shared" si="67"/>
        <v>498160</v>
      </c>
      <c r="F301" s="219">
        <f t="shared" si="68"/>
        <v>48.241634265737652</v>
      </c>
    </row>
    <row r="302" spans="1:10" ht="12.75" customHeight="1" x14ac:dyDescent="0.2">
      <c r="A302" s="138">
        <v>3</v>
      </c>
      <c r="B302" s="130" t="s">
        <v>37</v>
      </c>
      <c r="C302" s="231">
        <f>C303+C310+C315</f>
        <v>1032635</v>
      </c>
      <c r="D302" s="231">
        <f>D303+D310+D315</f>
        <v>-534475</v>
      </c>
      <c r="E302" s="231">
        <f t="shared" si="67"/>
        <v>498160</v>
      </c>
      <c r="F302" s="219">
        <f t="shared" si="68"/>
        <v>48.241634265737652</v>
      </c>
    </row>
    <row r="303" spans="1:10" ht="12.75" customHeight="1" x14ac:dyDescent="0.2">
      <c r="A303" s="138">
        <v>32</v>
      </c>
      <c r="B303" s="131" t="s">
        <v>3</v>
      </c>
      <c r="C303" s="231">
        <f>C304+C308</f>
        <v>35170</v>
      </c>
      <c r="D303" s="231">
        <f>D304+D308</f>
        <v>-35170</v>
      </c>
      <c r="E303" s="231">
        <f t="shared" si="67"/>
        <v>0</v>
      </c>
      <c r="F303" s="219">
        <f t="shared" si="68"/>
        <v>0</v>
      </c>
    </row>
    <row r="304" spans="1:10" ht="12.75" customHeight="1" x14ac:dyDescent="0.2">
      <c r="A304" s="138">
        <v>323</v>
      </c>
      <c r="B304" s="130" t="s">
        <v>11</v>
      </c>
      <c r="C304" s="231">
        <f>C305+C306+C307</f>
        <v>34510</v>
      </c>
      <c r="D304" s="231">
        <f>D305+D306+D307</f>
        <v>-34510</v>
      </c>
      <c r="E304" s="231">
        <f t="shared" si="67"/>
        <v>0</v>
      </c>
      <c r="F304" s="219">
        <f t="shared" si="68"/>
        <v>0</v>
      </c>
    </row>
    <row r="305" spans="1:6" ht="12.75" customHeight="1" x14ac:dyDescent="0.2">
      <c r="A305" s="132">
        <v>3233</v>
      </c>
      <c r="B305" s="104" t="s">
        <v>49</v>
      </c>
      <c r="C305" s="220">
        <v>19910</v>
      </c>
      <c r="D305" s="220">
        <v>-19910</v>
      </c>
      <c r="E305" s="220">
        <f t="shared" si="67"/>
        <v>0</v>
      </c>
      <c r="F305" s="221">
        <f t="shared" si="68"/>
        <v>0</v>
      </c>
    </row>
    <row r="306" spans="1:6" ht="12.75" customHeight="1" x14ac:dyDescent="0.2">
      <c r="A306" s="79">
        <v>3235</v>
      </c>
      <c r="B306" s="104" t="s">
        <v>51</v>
      </c>
      <c r="C306" s="220">
        <v>1330</v>
      </c>
      <c r="D306" s="220">
        <v>-1330</v>
      </c>
      <c r="E306" s="220">
        <f t="shared" si="67"/>
        <v>0</v>
      </c>
      <c r="F306" s="221">
        <f t="shared" si="68"/>
        <v>0</v>
      </c>
    </row>
    <row r="307" spans="1:6" ht="12.75" customHeight="1" x14ac:dyDescent="0.2">
      <c r="A307" s="132">
        <v>3237</v>
      </c>
      <c r="B307" s="135" t="s">
        <v>13</v>
      </c>
      <c r="C307" s="220">
        <v>13270</v>
      </c>
      <c r="D307" s="220">
        <v>-13270</v>
      </c>
      <c r="E307" s="220">
        <f t="shared" si="67"/>
        <v>0</v>
      </c>
      <c r="F307" s="221">
        <f t="shared" si="68"/>
        <v>0</v>
      </c>
    </row>
    <row r="308" spans="1:6" ht="12.75" customHeight="1" x14ac:dyDescent="0.2">
      <c r="A308" s="129">
        <v>329</v>
      </c>
      <c r="B308" s="136" t="s">
        <v>54</v>
      </c>
      <c r="C308" s="231">
        <f>SUM(C309:C309)</f>
        <v>660</v>
      </c>
      <c r="D308" s="231">
        <f>SUM(D309:D309)</f>
        <v>-660</v>
      </c>
      <c r="E308" s="231">
        <f t="shared" si="67"/>
        <v>0</v>
      </c>
      <c r="F308" s="219">
        <f t="shared" si="68"/>
        <v>0</v>
      </c>
    </row>
    <row r="309" spans="1:6" ht="12.75" customHeight="1" x14ac:dyDescent="0.2">
      <c r="A309" s="79">
        <v>3293</v>
      </c>
      <c r="B309" s="79" t="s">
        <v>56</v>
      </c>
      <c r="C309" s="220">
        <v>660</v>
      </c>
      <c r="D309" s="220">
        <v>-660</v>
      </c>
      <c r="E309" s="220">
        <f t="shared" si="67"/>
        <v>0</v>
      </c>
      <c r="F309" s="221">
        <f t="shared" si="68"/>
        <v>0</v>
      </c>
    </row>
    <row r="310" spans="1:6" ht="12.75" customHeight="1" x14ac:dyDescent="0.2">
      <c r="A310" s="129">
        <v>35</v>
      </c>
      <c r="B310" s="131" t="s">
        <v>16</v>
      </c>
      <c r="C310" s="231">
        <f>C311+C313</f>
        <v>124070</v>
      </c>
      <c r="D310" s="231">
        <f>D311+D313</f>
        <v>74488</v>
      </c>
      <c r="E310" s="231">
        <f t="shared" si="67"/>
        <v>198558</v>
      </c>
      <c r="F310" s="219">
        <f t="shared" si="68"/>
        <v>160.03707584428147</v>
      </c>
    </row>
    <row r="311" spans="1:6" ht="12.75" customHeight="1" x14ac:dyDescent="0.2">
      <c r="A311" s="129">
        <v>351</v>
      </c>
      <c r="B311" s="131" t="s">
        <v>0</v>
      </c>
      <c r="C311" s="231">
        <f t="shared" ref="C311:D311" si="75">C312</f>
        <v>39820</v>
      </c>
      <c r="D311" s="231">
        <f t="shared" si="75"/>
        <v>49997</v>
      </c>
      <c r="E311" s="231">
        <f t="shared" si="67"/>
        <v>89817</v>
      </c>
      <c r="F311" s="219">
        <f t="shared" si="68"/>
        <v>225.557508789553</v>
      </c>
    </row>
    <row r="312" spans="1:6" ht="12.75" customHeight="1" x14ac:dyDescent="0.2">
      <c r="A312" s="132" t="s">
        <v>17</v>
      </c>
      <c r="B312" s="134" t="s">
        <v>0</v>
      </c>
      <c r="C312" s="220">
        <v>39820</v>
      </c>
      <c r="D312" s="220">
        <v>49997</v>
      </c>
      <c r="E312" s="220">
        <f t="shared" si="67"/>
        <v>89817</v>
      </c>
      <c r="F312" s="221">
        <f t="shared" si="68"/>
        <v>225.557508789553</v>
      </c>
    </row>
    <row r="313" spans="1:6" ht="12.75" customHeight="1" x14ac:dyDescent="0.2">
      <c r="A313" s="133">
        <v>352</v>
      </c>
      <c r="B313" s="202" t="s">
        <v>163</v>
      </c>
      <c r="C313" s="231">
        <f>C314</f>
        <v>84250</v>
      </c>
      <c r="D313" s="231">
        <f>D314</f>
        <v>24491</v>
      </c>
      <c r="E313" s="231">
        <f t="shared" si="67"/>
        <v>108741</v>
      </c>
      <c r="F313" s="219">
        <f t="shared" si="68"/>
        <v>129.06943620178041</v>
      </c>
    </row>
    <row r="314" spans="1:6" ht="12.75" customHeight="1" x14ac:dyDescent="0.2">
      <c r="A314" s="132">
        <v>3522</v>
      </c>
      <c r="B314" s="134" t="s">
        <v>164</v>
      </c>
      <c r="C314" s="220">
        <v>84250</v>
      </c>
      <c r="D314" s="220">
        <v>24491</v>
      </c>
      <c r="E314" s="220">
        <f t="shared" si="67"/>
        <v>108741</v>
      </c>
      <c r="F314" s="221">
        <f t="shared" si="68"/>
        <v>129.06943620178041</v>
      </c>
    </row>
    <row r="315" spans="1:6" ht="12.75" customHeight="1" x14ac:dyDescent="0.2">
      <c r="A315" s="129">
        <v>36</v>
      </c>
      <c r="B315" s="128" t="s">
        <v>127</v>
      </c>
      <c r="C315" s="231">
        <f>C316</f>
        <v>873395</v>
      </c>
      <c r="D315" s="231">
        <f>D316</f>
        <v>-573793</v>
      </c>
      <c r="E315" s="231">
        <f t="shared" si="67"/>
        <v>299602</v>
      </c>
      <c r="F315" s="219">
        <f t="shared" si="68"/>
        <v>34.303150350070702</v>
      </c>
    </row>
    <row r="316" spans="1:6" ht="12.75" customHeight="1" x14ac:dyDescent="0.2">
      <c r="A316" s="129">
        <v>363</v>
      </c>
      <c r="B316" s="136" t="s">
        <v>90</v>
      </c>
      <c r="C316" s="231">
        <f>C317+C318</f>
        <v>873395</v>
      </c>
      <c r="D316" s="231">
        <f>D317+D318</f>
        <v>-573793</v>
      </c>
      <c r="E316" s="231">
        <f t="shared" si="67"/>
        <v>299602</v>
      </c>
      <c r="F316" s="219">
        <f t="shared" si="68"/>
        <v>34.303150350070702</v>
      </c>
    </row>
    <row r="317" spans="1:6" ht="12.75" customHeight="1" x14ac:dyDescent="0.2">
      <c r="A317" s="132">
        <v>3631</v>
      </c>
      <c r="B317" s="135" t="s">
        <v>108</v>
      </c>
      <c r="C317" s="220">
        <v>477800</v>
      </c>
      <c r="D317" s="220">
        <v>-331108</v>
      </c>
      <c r="E317" s="220">
        <f t="shared" si="67"/>
        <v>146692</v>
      </c>
      <c r="F317" s="221">
        <f t="shared" si="68"/>
        <v>30.701548765173715</v>
      </c>
    </row>
    <row r="318" spans="1:6" ht="12.75" customHeight="1" x14ac:dyDescent="0.2">
      <c r="A318" s="132">
        <v>3632</v>
      </c>
      <c r="B318" s="146" t="s">
        <v>91</v>
      </c>
      <c r="C318" s="214">
        <v>395595</v>
      </c>
      <c r="D318" s="214">
        <v>-242685</v>
      </c>
      <c r="E318" s="214">
        <f t="shared" si="67"/>
        <v>152910</v>
      </c>
      <c r="F318" s="221">
        <f t="shared" si="68"/>
        <v>38.653168012740302</v>
      </c>
    </row>
    <row r="319" spans="1:6" ht="12.75" customHeight="1" x14ac:dyDescent="0.2">
      <c r="A319" s="137"/>
      <c r="B319" s="213"/>
      <c r="C319" s="216"/>
      <c r="D319" s="216"/>
      <c r="E319" s="216"/>
      <c r="F319" s="221"/>
    </row>
    <row r="320" spans="1:6" ht="22.5" customHeight="1" x14ac:dyDescent="0.2">
      <c r="A320" s="163">
        <v>2002</v>
      </c>
      <c r="B320" s="138" t="s">
        <v>69</v>
      </c>
      <c r="C320" s="222">
        <f>C322+C328+C347+C353+C369+C375+C424+C431+C437+C386+C392+C401+C414</f>
        <v>201896075</v>
      </c>
      <c r="D320" s="222">
        <f>D322+D328+D347+D353+D369+D375+D424+D431+D437+D386+D392+D401+D414</f>
        <v>-63814092</v>
      </c>
      <c r="E320" s="222">
        <f t="shared" si="67"/>
        <v>138081983</v>
      </c>
      <c r="F320" s="190">
        <f t="shared" si="68"/>
        <v>68.392603967164789</v>
      </c>
    </row>
    <row r="321" spans="1:6" ht="13.5" customHeight="1" x14ac:dyDescent="0.2">
      <c r="A321" s="138"/>
      <c r="B321" s="139"/>
      <c r="C321" s="231"/>
      <c r="D321" s="231"/>
      <c r="E321" s="231"/>
      <c r="F321" s="170"/>
    </row>
    <row r="322" spans="1:6" s="161" customFormat="1" ht="26.25" customHeight="1" x14ac:dyDescent="0.2">
      <c r="A322" s="127" t="s">
        <v>198</v>
      </c>
      <c r="B322" s="128" t="s">
        <v>173</v>
      </c>
      <c r="C322" s="231">
        <f>C323</f>
        <v>1272810</v>
      </c>
      <c r="D322" s="231">
        <f>D323</f>
        <v>712550</v>
      </c>
      <c r="E322" s="231">
        <f t="shared" si="67"/>
        <v>1985360</v>
      </c>
      <c r="F322" s="219">
        <f t="shared" si="68"/>
        <v>155.98243257045434</v>
      </c>
    </row>
    <row r="323" spans="1:6" s="161" customFormat="1" ht="12.75" customHeight="1" x14ac:dyDescent="0.2">
      <c r="A323" s="138">
        <v>3</v>
      </c>
      <c r="B323" s="130" t="s">
        <v>37</v>
      </c>
      <c r="C323" s="231">
        <f t="shared" ref="C323:D323" si="76">C324</f>
        <v>1272810</v>
      </c>
      <c r="D323" s="231">
        <f t="shared" si="76"/>
        <v>712550</v>
      </c>
      <c r="E323" s="231">
        <f t="shared" si="67"/>
        <v>1985360</v>
      </c>
      <c r="F323" s="219">
        <f t="shared" si="68"/>
        <v>155.98243257045434</v>
      </c>
    </row>
    <row r="324" spans="1:6" s="161" customFormat="1" ht="12.75" customHeight="1" x14ac:dyDescent="0.2">
      <c r="A324" s="138">
        <v>35</v>
      </c>
      <c r="B324" s="131" t="s">
        <v>16</v>
      </c>
      <c r="C324" s="231">
        <f>C325</f>
        <v>1272810</v>
      </c>
      <c r="D324" s="231">
        <f>D325</f>
        <v>712550</v>
      </c>
      <c r="E324" s="231">
        <f t="shared" si="67"/>
        <v>1985360</v>
      </c>
      <c r="F324" s="219">
        <f t="shared" si="68"/>
        <v>155.98243257045434</v>
      </c>
    </row>
    <row r="325" spans="1:6" s="161" customFormat="1" ht="12.75" customHeight="1" x14ac:dyDescent="0.2">
      <c r="A325" s="133">
        <v>352</v>
      </c>
      <c r="B325" s="202" t="s">
        <v>163</v>
      </c>
      <c r="C325" s="231">
        <f t="shared" ref="C325:D325" si="77">C326</f>
        <v>1272810</v>
      </c>
      <c r="D325" s="231">
        <f t="shared" si="77"/>
        <v>712550</v>
      </c>
      <c r="E325" s="231">
        <f t="shared" si="67"/>
        <v>1985360</v>
      </c>
      <c r="F325" s="219">
        <f t="shared" si="68"/>
        <v>155.98243257045434</v>
      </c>
    </row>
    <row r="326" spans="1:6" s="161" customFormat="1" ht="12.75" customHeight="1" x14ac:dyDescent="0.2">
      <c r="A326" s="132">
        <v>3522</v>
      </c>
      <c r="B326" s="134" t="s">
        <v>164</v>
      </c>
      <c r="C326" s="220">
        <v>1272810</v>
      </c>
      <c r="D326" s="220">
        <v>712550</v>
      </c>
      <c r="E326" s="220">
        <f t="shared" si="67"/>
        <v>1985360</v>
      </c>
      <c r="F326" s="221">
        <f t="shared" si="68"/>
        <v>155.98243257045434</v>
      </c>
    </row>
    <row r="327" spans="1:6" ht="12.75" customHeight="1" x14ac:dyDescent="0.2">
      <c r="A327" s="132"/>
      <c r="B327" s="142"/>
      <c r="C327" s="220"/>
      <c r="D327" s="220"/>
      <c r="E327" s="220"/>
      <c r="F327" s="221"/>
    </row>
    <row r="328" spans="1:6" s="161" customFormat="1" ht="13.5" customHeight="1" x14ac:dyDescent="0.2">
      <c r="A328" s="138" t="s">
        <v>199</v>
      </c>
      <c r="B328" s="204" t="s">
        <v>174</v>
      </c>
      <c r="C328" s="231">
        <f>C329</f>
        <v>13781925</v>
      </c>
      <c r="D328" s="231">
        <f>D329</f>
        <v>850337</v>
      </c>
      <c r="E328" s="231">
        <f t="shared" si="67"/>
        <v>14632262</v>
      </c>
      <c r="F328" s="219">
        <f t="shared" si="68"/>
        <v>106.1699436036693</v>
      </c>
    </row>
    <row r="329" spans="1:6" s="161" customFormat="1" ht="12.75" customHeight="1" x14ac:dyDescent="0.2">
      <c r="A329" s="138">
        <v>3</v>
      </c>
      <c r="B329" s="130" t="s">
        <v>37</v>
      </c>
      <c r="C329" s="231">
        <f>C330+C337+C340</f>
        <v>13781925</v>
      </c>
      <c r="D329" s="231">
        <f>D330+D337+D340</f>
        <v>850337</v>
      </c>
      <c r="E329" s="231">
        <f t="shared" si="67"/>
        <v>14632262</v>
      </c>
      <c r="F329" s="219">
        <f t="shared" si="68"/>
        <v>106.1699436036693</v>
      </c>
    </row>
    <row r="330" spans="1:6" s="161" customFormat="1" ht="12.75" customHeight="1" x14ac:dyDescent="0.2">
      <c r="A330" s="129">
        <v>35</v>
      </c>
      <c r="B330" s="131" t="s">
        <v>16</v>
      </c>
      <c r="C330" s="231">
        <f>C331+C333</f>
        <v>4865600</v>
      </c>
      <c r="D330" s="231">
        <f>D331+D333</f>
        <v>161090</v>
      </c>
      <c r="E330" s="231">
        <f t="shared" si="67"/>
        <v>5026690</v>
      </c>
      <c r="F330" s="219">
        <f t="shared" si="68"/>
        <v>103.31079414666229</v>
      </c>
    </row>
    <row r="331" spans="1:6" s="161" customFormat="1" ht="12.75" customHeight="1" x14ac:dyDescent="0.2">
      <c r="A331" s="129">
        <v>351</v>
      </c>
      <c r="B331" s="131" t="s">
        <v>0</v>
      </c>
      <c r="C331" s="218">
        <f>C332</f>
        <v>193770</v>
      </c>
      <c r="D331" s="218">
        <f>D332</f>
        <v>317280</v>
      </c>
      <c r="E331" s="218">
        <f t="shared" si="67"/>
        <v>511050</v>
      </c>
      <c r="F331" s="219">
        <f t="shared" si="68"/>
        <v>263.74051710791144</v>
      </c>
    </row>
    <row r="332" spans="1:6" s="161" customFormat="1" ht="12.75" customHeight="1" x14ac:dyDescent="0.2">
      <c r="A332" s="132">
        <v>3512</v>
      </c>
      <c r="B332" s="134" t="s">
        <v>0</v>
      </c>
      <c r="C332" s="216">
        <v>193770</v>
      </c>
      <c r="D332" s="216">
        <v>317280</v>
      </c>
      <c r="E332" s="216">
        <f t="shared" si="67"/>
        <v>511050</v>
      </c>
      <c r="F332" s="221">
        <f t="shared" si="68"/>
        <v>263.74051710791144</v>
      </c>
    </row>
    <row r="333" spans="1:6" s="161" customFormat="1" ht="25.5" customHeight="1" x14ac:dyDescent="0.2">
      <c r="A333" s="133">
        <v>352</v>
      </c>
      <c r="B333" s="202" t="s">
        <v>163</v>
      </c>
      <c r="C333" s="231">
        <f>C334+C335+C336</f>
        <v>4671830</v>
      </c>
      <c r="D333" s="231">
        <f>D334+D335+D336</f>
        <v>-156190</v>
      </c>
      <c r="E333" s="231">
        <f t="shared" si="67"/>
        <v>4515640</v>
      </c>
      <c r="F333" s="219">
        <f t="shared" si="68"/>
        <v>96.656770473240684</v>
      </c>
    </row>
    <row r="334" spans="1:6" s="161" customFormat="1" ht="13.5" customHeight="1" x14ac:dyDescent="0.2">
      <c r="A334" s="146">
        <v>3521</v>
      </c>
      <c r="B334" s="233" t="s">
        <v>216</v>
      </c>
      <c r="C334" s="216">
        <v>26540</v>
      </c>
      <c r="D334" s="216">
        <v>-26540</v>
      </c>
      <c r="E334" s="216">
        <f t="shared" si="67"/>
        <v>0</v>
      </c>
      <c r="F334" s="221">
        <f t="shared" si="68"/>
        <v>0</v>
      </c>
    </row>
    <row r="335" spans="1:6" ht="12.75" customHeight="1" x14ac:dyDescent="0.2">
      <c r="A335" s="132">
        <v>3522</v>
      </c>
      <c r="B335" s="134" t="s">
        <v>164</v>
      </c>
      <c r="C335" s="220">
        <v>3981680</v>
      </c>
      <c r="D335" s="220">
        <v>0</v>
      </c>
      <c r="E335" s="220">
        <f t="shared" si="67"/>
        <v>3981680</v>
      </c>
      <c r="F335" s="221">
        <f t="shared" si="68"/>
        <v>100</v>
      </c>
    </row>
    <row r="336" spans="1:6" ht="12.75" customHeight="1" x14ac:dyDescent="0.2">
      <c r="A336" s="132">
        <v>3523</v>
      </c>
      <c r="B336" s="135" t="s">
        <v>132</v>
      </c>
      <c r="C336" s="220">
        <v>663610</v>
      </c>
      <c r="D336" s="220">
        <v>-129650</v>
      </c>
      <c r="E336" s="220">
        <f t="shared" si="67"/>
        <v>533960</v>
      </c>
      <c r="F336" s="221">
        <f t="shared" si="68"/>
        <v>80.462922499660948</v>
      </c>
    </row>
    <row r="337" spans="1:6" s="161" customFormat="1" ht="12.75" customHeight="1" x14ac:dyDescent="0.2">
      <c r="A337" s="129">
        <v>36</v>
      </c>
      <c r="B337" s="128" t="s">
        <v>127</v>
      </c>
      <c r="C337" s="231">
        <f t="shared" ref="C337:D337" si="78">C338</f>
        <v>1019310</v>
      </c>
      <c r="D337" s="231">
        <f t="shared" si="78"/>
        <v>193747</v>
      </c>
      <c r="E337" s="231">
        <f t="shared" si="67"/>
        <v>1213057</v>
      </c>
      <c r="F337" s="219">
        <f t="shared" si="68"/>
        <v>119.0076620458938</v>
      </c>
    </row>
    <row r="338" spans="1:6" s="161" customFormat="1" ht="12.75" customHeight="1" x14ac:dyDescent="0.2">
      <c r="A338" s="129">
        <v>363</v>
      </c>
      <c r="B338" s="136" t="s">
        <v>90</v>
      </c>
      <c r="C338" s="231">
        <f>C339</f>
        <v>1019310</v>
      </c>
      <c r="D338" s="231">
        <f>D339</f>
        <v>193747</v>
      </c>
      <c r="E338" s="231">
        <f t="shared" si="67"/>
        <v>1213057</v>
      </c>
      <c r="F338" s="219">
        <f t="shared" si="68"/>
        <v>119.0076620458938</v>
      </c>
    </row>
    <row r="339" spans="1:6" ht="12.75" customHeight="1" x14ac:dyDescent="0.2">
      <c r="A339" s="132">
        <v>3632</v>
      </c>
      <c r="B339" s="135" t="s">
        <v>91</v>
      </c>
      <c r="C339" s="220">
        <v>1019310</v>
      </c>
      <c r="D339" s="220">
        <v>193747</v>
      </c>
      <c r="E339" s="220">
        <f t="shared" si="67"/>
        <v>1213057</v>
      </c>
      <c r="F339" s="221">
        <f t="shared" si="68"/>
        <v>119.0076620458938</v>
      </c>
    </row>
    <row r="340" spans="1:6" s="161" customFormat="1" ht="13.5" customHeight="1" x14ac:dyDescent="0.2">
      <c r="A340" s="129">
        <v>38</v>
      </c>
      <c r="B340" s="131" t="s">
        <v>57</v>
      </c>
      <c r="C340" s="231">
        <f>C341+C344</f>
        <v>7897015</v>
      </c>
      <c r="D340" s="231">
        <f>D341+D344</f>
        <v>495500</v>
      </c>
      <c r="E340" s="231">
        <f t="shared" si="67"/>
        <v>8392515</v>
      </c>
      <c r="F340" s="219">
        <f t="shared" si="68"/>
        <v>106.27452271522849</v>
      </c>
    </row>
    <row r="341" spans="1:6" s="161" customFormat="1" ht="13.5" customHeight="1" x14ac:dyDescent="0.2">
      <c r="A341" s="129">
        <v>382</v>
      </c>
      <c r="B341" s="131" t="s">
        <v>76</v>
      </c>
      <c r="C341" s="231">
        <f>C342+C343</f>
        <v>7565205</v>
      </c>
      <c r="D341" s="231">
        <f>D342+D343</f>
        <v>622685</v>
      </c>
      <c r="E341" s="231">
        <f t="shared" si="67"/>
        <v>8187890</v>
      </c>
      <c r="F341" s="219">
        <f t="shared" si="68"/>
        <v>108.2309071598192</v>
      </c>
    </row>
    <row r="342" spans="1:6" s="161" customFormat="1" ht="13.5" customHeight="1" x14ac:dyDescent="0.2">
      <c r="A342" s="137">
        <v>3821</v>
      </c>
      <c r="B342" s="213" t="s">
        <v>215</v>
      </c>
      <c r="C342" s="216">
        <v>159270</v>
      </c>
      <c r="D342" s="216">
        <v>112730</v>
      </c>
      <c r="E342" s="216">
        <f t="shared" si="67"/>
        <v>272000</v>
      </c>
      <c r="F342" s="221">
        <f t="shared" ref="F342:F410" si="79">E342/C342*100</f>
        <v>170.77918000879012</v>
      </c>
    </row>
    <row r="343" spans="1:6" ht="12.75" customHeight="1" x14ac:dyDescent="0.2">
      <c r="A343" s="132">
        <v>3822</v>
      </c>
      <c r="B343" s="135" t="s">
        <v>75</v>
      </c>
      <c r="C343" s="220">
        <v>7405935</v>
      </c>
      <c r="D343" s="220">
        <v>509955</v>
      </c>
      <c r="E343" s="220">
        <f t="shared" ref="E343:E409" si="80">C343+D343</f>
        <v>7915890</v>
      </c>
      <c r="F343" s="221">
        <f t="shared" si="79"/>
        <v>106.88576121718594</v>
      </c>
    </row>
    <row r="344" spans="1:6" ht="12.75" customHeight="1" x14ac:dyDescent="0.2">
      <c r="A344" s="127">
        <v>386</v>
      </c>
      <c r="B344" s="203" t="s">
        <v>170</v>
      </c>
      <c r="C344" s="150">
        <f t="shared" ref="C344:D344" si="81">C345</f>
        <v>331810</v>
      </c>
      <c r="D344" s="150">
        <f t="shared" si="81"/>
        <v>-127185</v>
      </c>
      <c r="E344" s="150">
        <f t="shared" si="80"/>
        <v>204625</v>
      </c>
      <c r="F344" s="152">
        <f t="shared" si="79"/>
        <v>61.669328832765736</v>
      </c>
    </row>
    <row r="345" spans="1:6" ht="12.75" customHeight="1" x14ac:dyDescent="0.2">
      <c r="A345" s="192">
        <v>3861</v>
      </c>
      <c r="B345" s="193" t="s">
        <v>94</v>
      </c>
      <c r="C345" s="220">
        <v>331810</v>
      </c>
      <c r="D345" s="220">
        <v>-127185</v>
      </c>
      <c r="E345" s="220">
        <f t="shared" si="80"/>
        <v>204625</v>
      </c>
      <c r="F345" s="143">
        <f t="shared" si="79"/>
        <v>61.669328832765736</v>
      </c>
    </row>
    <row r="346" spans="1:6" ht="14.25" customHeight="1" x14ac:dyDescent="0.2">
      <c r="A346" s="132"/>
      <c r="B346" s="141"/>
      <c r="C346" s="220"/>
      <c r="D346" s="220"/>
      <c r="E346" s="220"/>
      <c r="F346" s="221"/>
    </row>
    <row r="347" spans="1:6" s="161" customFormat="1" ht="12.75" customHeight="1" x14ac:dyDescent="0.2">
      <c r="A347" s="138" t="s">
        <v>200</v>
      </c>
      <c r="B347" s="128" t="s">
        <v>83</v>
      </c>
      <c r="C347" s="231">
        <f t="shared" ref="C347:D347" si="82">C348</f>
        <v>674230</v>
      </c>
      <c r="D347" s="231">
        <f t="shared" si="82"/>
        <v>394917</v>
      </c>
      <c r="E347" s="231">
        <f t="shared" si="80"/>
        <v>1069147</v>
      </c>
      <c r="F347" s="219">
        <f t="shared" si="79"/>
        <v>158.57303887397475</v>
      </c>
    </row>
    <row r="348" spans="1:6" s="161" customFormat="1" ht="12.75" customHeight="1" x14ac:dyDescent="0.2">
      <c r="A348" s="138">
        <v>3</v>
      </c>
      <c r="B348" s="130" t="s">
        <v>37</v>
      </c>
      <c r="C348" s="231">
        <f>C349</f>
        <v>674230</v>
      </c>
      <c r="D348" s="231">
        <f>D349</f>
        <v>394917</v>
      </c>
      <c r="E348" s="231">
        <f t="shared" si="80"/>
        <v>1069147</v>
      </c>
      <c r="F348" s="219">
        <f t="shared" si="79"/>
        <v>158.57303887397475</v>
      </c>
    </row>
    <row r="349" spans="1:6" ht="12.75" customHeight="1" x14ac:dyDescent="0.2">
      <c r="A349" s="129">
        <v>36</v>
      </c>
      <c r="B349" s="128" t="s">
        <v>127</v>
      </c>
      <c r="C349" s="231">
        <f t="shared" ref="C349:D349" si="83">C350</f>
        <v>674230</v>
      </c>
      <c r="D349" s="231">
        <f t="shared" si="83"/>
        <v>394917</v>
      </c>
      <c r="E349" s="231">
        <f t="shared" si="80"/>
        <v>1069147</v>
      </c>
      <c r="F349" s="219">
        <f t="shared" si="79"/>
        <v>158.57303887397475</v>
      </c>
    </row>
    <row r="350" spans="1:6" s="161" customFormat="1" ht="12.75" customHeight="1" x14ac:dyDescent="0.2">
      <c r="A350" s="129">
        <v>363</v>
      </c>
      <c r="B350" s="136" t="s">
        <v>90</v>
      </c>
      <c r="C350" s="231">
        <f>C351</f>
        <v>674230</v>
      </c>
      <c r="D350" s="231">
        <f>D351</f>
        <v>394917</v>
      </c>
      <c r="E350" s="231">
        <f t="shared" si="80"/>
        <v>1069147</v>
      </c>
      <c r="F350" s="219">
        <f t="shared" si="79"/>
        <v>158.57303887397475</v>
      </c>
    </row>
    <row r="351" spans="1:6" ht="12.75" customHeight="1" x14ac:dyDescent="0.2">
      <c r="A351" s="132">
        <v>3632</v>
      </c>
      <c r="B351" s="135" t="s">
        <v>91</v>
      </c>
      <c r="C351" s="220">
        <v>674230</v>
      </c>
      <c r="D351" s="220">
        <v>394917</v>
      </c>
      <c r="E351" s="220">
        <f t="shared" si="80"/>
        <v>1069147</v>
      </c>
      <c r="F351" s="221">
        <f t="shared" si="79"/>
        <v>158.57303887397475</v>
      </c>
    </row>
    <row r="352" spans="1:6" ht="14.25" customHeight="1" x14ac:dyDescent="0.2">
      <c r="A352" s="132"/>
      <c r="B352" s="141"/>
      <c r="C352" s="220"/>
      <c r="D352" s="220"/>
      <c r="E352" s="220"/>
      <c r="F352" s="221"/>
    </row>
    <row r="353" spans="1:6" s="161" customFormat="1" ht="12.75" customHeight="1" x14ac:dyDescent="0.2">
      <c r="A353" s="138" t="s">
        <v>201</v>
      </c>
      <c r="B353" s="128" t="s">
        <v>175</v>
      </c>
      <c r="C353" s="231">
        <f>C354</f>
        <v>8829585</v>
      </c>
      <c r="D353" s="231">
        <f>D354</f>
        <v>-281845</v>
      </c>
      <c r="E353" s="231">
        <f t="shared" si="80"/>
        <v>8547740</v>
      </c>
      <c r="F353" s="219">
        <f t="shared" si="79"/>
        <v>96.807947372385001</v>
      </c>
    </row>
    <row r="354" spans="1:6" s="161" customFormat="1" ht="12.75" customHeight="1" x14ac:dyDescent="0.2">
      <c r="A354" s="129">
        <v>3</v>
      </c>
      <c r="B354" s="130" t="s">
        <v>37</v>
      </c>
      <c r="C354" s="231">
        <f>C355+C361+C364</f>
        <v>8829585</v>
      </c>
      <c r="D354" s="231">
        <f>D355+D361+D364</f>
        <v>-281845</v>
      </c>
      <c r="E354" s="231">
        <f t="shared" si="80"/>
        <v>8547740</v>
      </c>
      <c r="F354" s="219">
        <f t="shared" si="79"/>
        <v>96.807947372385001</v>
      </c>
    </row>
    <row r="355" spans="1:6" s="161" customFormat="1" ht="12.75" customHeight="1" x14ac:dyDescent="0.2">
      <c r="A355" s="129">
        <v>35</v>
      </c>
      <c r="B355" s="131" t="s">
        <v>16</v>
      </c>
      <c r="C355" s="231">
        <f>C356+C358</f>
        <v>3530430</v>
      </c>
      <c r="D355" s="231">
        <f>D356+D358</f>
        <v>-186288</v>
      </c>
      <c r="E355" s="231">
        <f t="shared" si="80"/>
        <v>3344142</v>
      </c>
      <c r="F355" s="219">
        <f t="shared" si="79"/>
        <v>94.723362309973567</v>
      </c>
    </row>
    <row r="356" spans="1:6" s="161" customFormat="1" ht="12.75" customHeight="1" x14ac:dyDescent="0.2">
      <c r="A356" s="129">
        <v>351</v>
      </c>
      <c r="B356" s="131" t="s">
        <v>0</v>
      </c>
      <c r="C356" s="218">
        <f>C357</f>
        <v>491075</v>
      </c>
      <c r="D356" s="218">
        <f>D357</f>
        <v>9158</v>
      </c>
      <c r="E356" s="218">
        <f t="shared" si="80"/>
        <v>500233</v>
      </c>
      <c r="F356" s="219">
        <f t="shared" si="79"/>
        <v>101.86488825535814</v>
      </c>
    </row>
    <row r="357" spans="1:6" ht="12.75" customHeight="1" x14ac:dyDescent="0.2">
      <c r="A357" s="132">
        <v>3512</v>
      </c>
      <c r="B357" s="134" t="s">
        <v>0</v>
      </c>
      <c r="C357" s="216">
        <v>491075</v>
      </c>
      <c r="D357" s="216">
        <v>9158</v>
      </c>
      <c r="E357" s="216">
        <f t="shared" si="80"/>
        <v>500233</v>
      </c>
      <c r="F357" s="221">
        <f t="shared" si="79"/>
        <v>101.86488825535814</v>
      </c>
    </row>
    <row r="358" spans="1:6" s="161" customFormat="1" ht="24.75" customHeight="1" x14ac:dyDescent="0.2">
      <c r="A358" s="133">
        <v>352</v>
      </c>
      <c r="B358" s="202" t="s">
        <v>163</v>
      </c>
      <c r="C358" s="218">
        <f>C359+C360</f>
        <v>3039355</v>
      </c>
      <c r="D358" s="218">
        <f>D359+D360</f>
        <v>-195446</v>
      </c>
      <c r="E358" s="218">
        <f t="shared" si="80"/>
        <v>2843909</v>
      </c>
      <c r="F358" s="219">
        <f t="shared" si="79"/>
        <v>93.569490895272196</v>
      </c>
    </row>
    <row r="359" spans="1:6" ht="12.75" customHeight="1" x14ac:dyDescent="0.2">
      <c r="A359" s="132">
        <v>3522</v>
      </c>
      <c r="B359" s="134" t="s">
        <v>164</v>
      </c>
      <c r="C359" s="216">
        <v>2654455</v>
      </c>
      <c r="D359" s="216">
        <v>-176701</v>
      </c>
      <c r="E359" s="216">
        <f t="shared" si="80"/>
        <v>2477754</v>
      </c>
      <c r="F359" s="221">
        <f t="shared" si="79"/>
        <v>93.343228647688505</v>
      </c>
    </row>
    <row r="360" spans="1:6" ht="12.75" customHeight="1" x14ac:dyDescent="0.2">
      <c r="A360" s="132">
        <v>3523</v>
      </c>
      <c r="B360" s="135" t="s">
        <v>132</v>
      </c>
      <c r="C360" s="216">
        <v>384900</v>
      </c>
      <c r="D360" s="216">
        <v>-18745</v>
      </c>
      <c r="E360" s="216">
        <f t="shared" si="80"/>
        <v>366155</v>
      </c>
      <c r="F360" s="221">
        <f t="shared" si="79"/>
        <v>95.129903871135355</v>
      </c>
    </row>
    <row r="361" spans="1:6" s="161" customFormat="1" ht="12.75" customHeight="1" x14ac:dyDescent="0.2">
      <c r="A361" s="129">
        <v>36</v>
      </c>
      <c r="B361" s="128" t="s">
        <v>127</v>
      </c>
      <c r="C361" s="218">
        <f t="shared" ref="C361:D361" si="84">C362</f>
        <v>611385</v>
      </c>
      <c r="D361" s="218">
        <f t="shared" si="84"/>
        <v>12441</v>
      </c>
      <c r="E361" s="218">
        <f t="shared" si="80"/>
        <v>623826</v>
      </c>
      <c r="F361" s="219">
        <f t="shared" si="79"/>
        <v>102.03488800019626</v>
      </c>
    </row>
    <row r="362" spans="1:6" s="161" customFormat="1" ht="12.75" customHeight="1" x14ac:dyDescent="0.2">
      <c r="A362" s="129">
        <v>363</v>
      </c>
      <c r="B362" s="136" t="s">
        <v>90</v>
      </c>
      <c r="C362" s="218">
        <f>C363</f>
        <v>611385</v>
      </c>
      <c r="D362" s="218">
        <f>D363</f>
        <v>12441</v>
      </c>
      <c r="E362" s="218">
        <f t="shared" si="80"/>
        <v>623826</v>
      </c>
      <c r="F362" s="219">
        <f t="shared" si="79"/>
        <v>102.03488800019626</v>
      </c>
    </row>
    <row r="363" spans="1:6" ht="12.75" customHeight="1" x14ac:dyDescent="0.2">
      <c r="A363" s="132">
        <v>3632</v>
      </c>
      <c r="B363" s="135" t="s">
        <v>91</v>
      </c>
      <c r="C363" s="216">
        <v>611385</v>
      </c>
      <c r="D363" s="216">
        <v>12441</v>
      </c>
      <c r="E363" s="216">
        <f t="shared" si="80"/>
        <v>623826</v>
      </c>
      <c r="F363" s="221">
        <f t="shared" si="79"/>
        <v>102.03488800019626</v>
      </c>
    </row>
    <row r="364" spans="1:6" s="161" customFormat="1" ht="12.75" customHeight="1" x14ac:dyDescent="0.2">
      <c r="A364" s="129">
        <v>38</v>
      </c>
      <c r="B364" s="131" t="s">
        <v>57</v>
      </c>
      <c r="C364" s="218">
        <f t="shared" ref="C364:D364" si="85">C365</f>
        <v>4687770</v>
      </c>
      <c r="D364" s="218">
        <f t="shared" si="85"/>
        <v>-107998</v>
      </c>
      <c r="E364" s="218">
        <f t="shared" si="80"/>
        <v>4579772</v>
      </c>
      <c r="F364" s="219">
        <f t="shared" si="79"/>
        <v>97.696175366965534</v>
      </c>
    </row>
    <row r="365" spans="1:6" ht="12.75" customHeight="1" x14ac:dyDescent="0.2">
      <c r="A365" s="129">
        <v>382</v>
      </c>
      <c r="B365" s="131" t="s">
        <v>76</v>
      </c>
      <c r="C365" s="218">
        <f t="shared" ref="C365" si="86">C366+C367</f>
        <v>4687770</v>
      </c>
      <c r="D365" s="218">
        <f t="shared" ref="D365" si="87">D366+D367</f>
        <v>-107998</v>
      </c>
      <c r="E365" s="218">
        <f t="shared" si="80"/>
        <v>4579772</v>
      </c>
      <c r="F365" s="219">
        <f t="shared" si="79"/>
        <v>97.696175366965534</v>
      </c>
    </row>
    <row r="366" spans="1:6" ht="12.75" customHeight="1" x14ac:dyDescent="0.2">
      <c r="A366" s="137">
        <v>3821</v>
      </c>
      <c r="B366" s="213" t="s">
        <v>215</v>
      </c>
      <c r="C366" s="216">
        <v>42470</v>
      </c>
      <c r="D366" s="216">
        <v>-23888</v>
      </c>
      <c r="E366" s="216">
        <f t="shared" si="80"/>
        <v>18582</v>
      </c>
      <c r="F366" s="221">
        <f t="shared" si="79"/>
        <v>43.753237579467857</v>
      </c>
    </row>
    <row r="367" spans="1:6" ht="12.75" customHeight="1" x14ac:dyDescent="0.2">
      <c r="A367" s="132">
        <v>3822</v>
      </c>
      <c r="B367" s="135" t="s">
        <v>75</v>
      </c>
      <c r="C367" s="216">
        <v>4645300</v>
      </c>
      <c r="D367" s="216">
        <v>-84110</v>
      </c>
      <c r="E367" s="216">
        <f t="shared" si="80"/>
        <v>4561190</v>
      </c>
      <c r="F367" s="221">
        <f t="shared" si="79"/>
        <v>98.18935267905195</v>
      </c>
    </row>
    <row r="368" spans="1:6" ht="12.75" customHeight="1" x14ac:dyDescent="0.2">
      <c r="A368" s="147"/>
      <c r="B368" s="148"/>
      <c r="C368" s="234"/>
      <c r="D368" s="234"/>
      <c r="E368" s="234"/>
      <c r="F368" s="149"/>
    </row>
    <row r="369" spans="1:6" s="161" customFormat="1" ht="24.6" customHeight="1" x14ac:dyDescent="0.2">
      <c r="A369" s="127" t="s">
        <v>202</v>
      </c>
      <c r="B369" s="128" t="s">
        <v>129</v>
      </c>
      <c r="C369" s="231">
        <f t="shared" ref="C369:D369" si="88">C370</f>
        <v>132720</v>
      </c>
      <c r="D369" s="231">
        <f t="shared" si="88"/>
        <v>-119448</v>
      </c>
      <c r="E369" s="231">
        <f t="shared" si="80"/>
        <v>13272</v>
      </c>
      <c r="F369" s="219">
        <f t="shared" si="79"/>
        <v>10</v>
      </c>
    </row>
    <row r="370" spans="1:6" s="161" customFormat="1" ht="12.75" customHeight="1" x14ac:dyDescent="0.2">
      <c r="A370" s="138">
        <v>3</v>
      </c>
      <c r="B370" s="130" t="s">
        <v>37</v>
      </c>
      <c r="C370" s="231">
        <f>C371</f>
        <v>132720</v>
      </c>
      <c r="D370" s="231">
        <f>D371</f>
        <v>-119448</v>
      </c>
      <c r="E370" s="231">
        <f t="shared" si="80"/>
        <v>13272</v>
      </c>
      <c r="F370" s="219">
        <f t="shared" si="79"/>
        <v>10</v>
      </c>
    </row>
    <row r="371" spans="1:6" s="161" customFormat="1" ht="12.75" customHeight="1" x14ac:dyDescent="0.2">
      <c r="A371" s="129">
        <v>36</v>
      </c>
      <c r="B371" s="128" t="s">
        <v>127</v>
      </c>
      <c r="C371" s="231">
        <f t="shared" ref="C371:D371" si="89">C372</f>
        <v>132720</v>
      </c>
      <c r="D371" s="231">
        <f t="shared" si="89"/>
        <v>-119448</v>
      </c>
      <c r="E371" s="231">
        <f t="shared" si="80"/>
        <v>13272</v>
      </c>
      <c r="F371" s="219">
        <f t="shared" si="79"/>
        <v>10</v>
      </c>
    </row>
    <row r="372" spans="1:6" s="161" customFormat="1" ht="12.75" customHeight="1" x14ac:dyDescent="0.2">
      <c r="A372" s="129">
        <v>363</v>
      </c>
      <c r="B372" s="136" t="s">
        <v>90</v>
      </c>
      <c r="C372" s="231">
        <f>C373</f>
        <v>132720</v>
      </c>
      <c r="D372" s="231">
        <f>D373</f>
        <v>-119448</v>
      </c>
      <c r="E372" s="231">
        <f t="shared" si="80"/>
        <v>13272</v>
      </c>
      <c r="F372" s="219">
        <f t="shared" si="79"/>
        <v>10</v>
      </c>
    </row>
    <row r="373" spans="1:6" s="161" customFormat="1" ht="12.75" customHeight="1" x14ac:dyDescent="0.2">
      <c r="A373" s="137">
        <v>3631</v>
      </c>
      <c r="B373" s="134" t="s">
        <v>108</v>
      </c>
      <c r="C373" s="220">
        <v>132720</v>
      </c>
      <c r="D373" s="220">
        <v>-119448</v>
      </c>
      <c r="E373" s="220">
        <f t="shared" si="80"/>
        <v>13272</v>
      </c>
      <c r="F373" s="221">
        <f t="shared" si="79"/>
        <v>10</v>
      </c>
    </row>
    <row r="374" spans="1:6" ht="12.75" customHeight="1" x14ac:dyDescent="0.2">
      <c r="A374" s="132"/>
      <c r="B374" s="135"/>
      <c r="C374" s="220"/>
      <c r="D374" s="220"/>
      <c r="E374" s="220"/>
      <c r="F374" s="221"/>
    </row>
    <row r="375" spans="1:6" s="161" customFormat="1" ht="14.25" customHeight="1" x14ac:dyDescent="0.2">
      <c r="A375" s="127" t="s">
        <v>203</v>
      </c>
      <c r="B375" s="203" t="s">
        <v>84</v>
      </c>
      <c r="C375" s="150">
        <f t="shared" ref="C375:D375" si="90">C376</f>
        <v>1411440</v>
      </c>
      <c r="D375" s="150">
        <f t="shared" si="90"/>
        <v>-1230725</v>
      </c>
      <c r="E375" s="150">
        <f t="shared" si="80"/>
        <v>180715</v>
      </c>
      <c r="F375" s="151">
        <f t="shared" si="79"/>
        <v>12.803590659184946</v>
      </c>
    </row>
    <row r="376" spans="1:6" s="161" customFormat="1" ht="12.75" customHeight="1" x14ac:dyDescent="0.2">
      <c r="A376" s="138">
        <v>3</v>
      </c>
      <c r="B376" s="130" t="s">
        <v>37</v>
      </c>
      <c r="C376" s="231">
        <f>C377+C380</f>
        <v>1411440</v>
      </c>
      <c r="D376" s="231">
        <f>D377+D380</f>
        <v>-1230725</v>
      </c>
      <c r="E376" s="231">
        <f t="shared" si="80"/>
        <v>180715</v>
      </c>
      <c r="F376" s="219">
        <f t="shared" si="79"/>
        <v>12.803590659184946</v>
      </c>
    </row>
    <row r="377" spans="1:6" s="161" customFormat="1" ht="12.75" customHeight="1" x14ac:dyDescent="0.2">
      <c r="A377" s="129">
        <v>36</v>
      </c>
      <c r="B377" s="128" t="s">
        <v>127</v>
      </c>
      <c r="C377" s="218">
        <f t="shared" ref="C377:D377" si="91">C378</f>
        <v>31120</v>
      </c>
      <c r="D377" s="218">
        <f t="shared" si="91"/>
        <v>-31120</v>
      </c>
      <c r="E377" s="218">
        <f t="shared" si="80"/>
        <v>0</v>
      </c>
      <c r="F377" s="219">
        <f t="shared" si="79"/>
        <v>0</v>
      </c>
    </row>
    <row r="378" spans="1:6" s="161" customFormat="1" ht="12.75" customHeight="1" x14ac:dyDescent="0.2">
      <c r="A378" s="129">
        <v>363</v>
      </c>
      <c r="B378" s="136" t="s">
        <v>90</v>
      </c>
      <c r="C378" s="218">
        <f>C379</f>
        <v>31120</v>
      </c>
      <c r="D378" s="218">
        <f>D379</f>
        <v>-31120</v>
      </c>
      <c r="E378" s="218">
        <f t="shared" si="80"/>
        <v>0</v>
      </c>
      <c r="F378" s="219">
        <f t="shared" si="79"/>
        <v>0</v>
      </c>
    </row>
    <row r="379" spans="1:6" s="161" customFormat="1" ht="12.75" customHeight="1" x14ac:dyDescent="0.2">
      <c r="A379" s="132">
        <v>3632</v>
      </c>
      <c r="B379" s="135" t="s">
        <v>91</v>
      </c>
      <c r="C379" s="216">
        <v>31120</v>
      </c>
      <c r="D379" s="216">
        <v>-31120</v>
      </c>
      <c r="E379" s="216">
        <f t="shared" si="80"/>
        <v>0</v>
      </c>
      <c r="F379" s="221">
        <f t="shared" si="79"/>
        <v>0</v>
      </c>
    </row>
    <row r="380" spans="1:6" ht="12.75" customHeight="1" x14ac:dyDescent="0.2">
      <c r="A380" s="129">
        <v>38</v>
      </c>
      <c r="B380" s="131" t="s">
        <v>57</v>
      </c>
      <c r="C380" s="231">
        <f>C381+C383</f>
        <v>1380320</v>
      </c>
      <c r="D380" s="231">
        <f>D381+D383</f>
        <v>-1199605</v>
      </c>
      <c r="E380" s="231">
        <f t="shared" si="80"/>
        <v>180715</v>
      </c>
      <c r="F380" s="219">
        <f t="shared" si="79"/>
        <v>13.092253970093893</v>
      </c>
    </row>
    <row r="381" spans="1:6" ht="12.75" customHeight="1" x14ac:dyDescent="0.2">
      <c r="A381" s="129">
        <v>382</v>
      </c>
      <c r="B381" s="131" t="s">
        <v>76</v>
      </c>
      <c r="C381" s="231">
        <f t="shared" ref="C381:D381" si="92">C382</f>
        <v>53090</v>
      </c>
      <c r="D381" s="231">
        <f t="shared" si="92"/>
        <v>-42321</v>
      </c>
      <c r="E381" s="231">
        <f t="shared" si="80"/>
        <v>10769</v>
      </c>
      <c r="F381" s="219">
        <f t="shared" si="79"/>
        <v>20.28442267847052</v>
      </c>
    </row>
    <row r="382" spans="1:6" ht="12.75" customHeight="1" x14ac:dyDescent="0.2">
      <c r="A382" s="132">
        <v>3821</v>
      </c>
      <c r="B382" s="213" t="s">
        <v>215</v>
      </c>
      <c r="C382" s="220">
        <v>53090</v>
      </c>
      <c r="D382" s="220">
        <v>-42321</v>
      </c>
      <c r="E382" s="220">
        <f t="shared" si="80"/>
        <v>10769</v>
      </c>
      <c r="F382" s="221">
        <f t="shared" si="79"/>
        <v>20.28442267847052</v>
      </c>
    </row>
    <row r="383" spans="1:6" ht="12.75" customHeight="1" x14ac:dyDescent="0.2">
      <c r="A383" s="127">
        <v>386</v>
      </c>
      <c r="B383" s="203" t="s">
        <v>170</v>
      </c>
      <c r="C383" s="150">
        <f t="shared" ref="C383:D383" si="93">C384</f>
        <v>1327230</v>
      </c>
      <c r="D383" s="150">
        <f t="shared" si="93"/>
        <v>-1157284</v>
      </c>
      <c r="E383" s="150">
        <f t="shared" si="80"/>
        <v>169946</v>
      </c>
      <c r="F383" s="219">
        <f t="shared" si="79"/>
        <v>12.804562886613475</v>
      </c>
    </row>
    <row r="384" spans="1:6" ht="12.75" customHeight="1" x14ac:dyDescent="0.2">
      <c r="A384" s="192">
        <v>3861</v>
      </c>
      <c r="B384" s="193" t="s">
        <v>94</v>
      </c>
      <c r="C384" s="220">
        <v>1327230</v>
      </c>
      <c r="D384" s="220">
        <v>-1157284</v>
      </c>
      <c r="E384" s="220">
        <f t="shared" si="80"/>
        <v>169946</v>
      </c>
      <c r="F384" s="221">
        <f t="shared" si="79"/>
        <v>12.804562886613475</v>
      </c>
    </row>
    <row r="385" spans="1:6" ht="12.75" customHeight="1" x14ac:dyDescent="0.2">
      <c r="A385" s="132"/>
      <c r="B385" s="135"/>
      <c r="C385" s="220"/>
      <c r="D385" s="220"/>
      <c r="E385" s="220"/>
      <c r="F385" s="221"/>
    </row>
    <row r="386" spans="1:6" ht="13.15" customHeight="1" x14ac:dyDescent="0.2">
      <c r="A386" s="138" t="s">
        <v>204</v>
      </c>
      <c r="B386" s="128" t="s">
        <v>120</v>
      </c>
      <c r="C386" s="231">
        <f t="shared" ref="C386:D386" si="94">C387</f>
        <v>29477730</v>
      </c>
      <c r="D386" s="231">
        <f t="shared" si="94"/>
        <v>0</v>
      </c>
      <c r="E386" s="231">
        <f t="shared" si="80"/>
        <v>29477730</v>
      </c>
      <c r="F386" s="219">
        <f t="shared" si="79"/>
        <v>100</v>
      </c>
    </row>
    <row r="387" spans="1:6" ht="12.75" customHeight="1" x14ac:dyDescent="0.2">
      <c r="A387" s="138">
        <v>3</v>
      </c>
      <c r="B387" s="130" t="s">
        <v>37</v>
      </c>
      <c r="C387" s="231">
        <f>C388</f>
        <v>29477730</v>
      </c>
      <c r="D387" s="231">
        <f>D388</f>
        <v>0</v>
      </c>
      <c r="E387" s="231">
        <f t="shared" si="80"/>
        <v>29477730</v>
      </c>
      <c r="F387" s="219">
        <f t="shared" si="79"/>
        <v>100</v>
      </c>
    </row>
    <row r="388" spans="1:6" ht="12.75" customHeight="1" x14ac:dyDescent="0.2">
      <c r="A388" s="129">
        <v>38</v>
      </c>
      <c r="B388" s="131" t="s">
        <v>57</v>
      </c>
      <c r="C388" s="231">
        <f t="shared" ref="C388:D388" si="95">C389</f>
        <v>29477730</v>
      </c>
      <c r="D388" s="231">
        <f t="shared" si="95"/>
        <v>0</v>
      </c>
      <c r="E388" s="231">
        <f t="shared" si="80"/>
        <v>29477730</v>
      </c>
      <c r="F388" s="219">
        <f t="shared" si="79"/>
        <v>100</v>
      </c>
    </row>
    <row r="389" spans="1:6" ht="12.75" customHeight="1" x14ac:dyDescent="0.2">
      <c r="A389" s="129">
        <v>382</v>
      </c>
      <c r="B389" s="131" t="s">
        <v>76</v>
      </c>
      <c r="C389" s="231">
        <f>C390</f>
        <v>29477730</v>
      </c>
      <c r="D389" s="231">
        <f>D390</f>
        <v>0</v>
      </c>
      <c r="E389" s="231">
        <f t="shared" si="80"/>
        <v>29477730</v>
      </c>
      <c r="F389" s="219">
        <f t="shared" si="79"/>
        <v>100</v>
      </c>
    </row>
    <row r="390" spans="1:6" ht="12.75" customHeight="1" x14ac:dyDescent="0.2">
      <c r="A390" s="132">
        <v>3822</v>
      </c>
      <c r="B390" s="135" t="s">
        <v>75</v>
      </c>
      <c r="C390" s="220">
        <v>29477730</v>
      </c>
      <c r="D390" s="220">
        <v>0</v>
      </c>
      <c r="E390" s="220">
        <f t="shared" si="80"/>
        <v>29477730</v>
      </c>
      <c r="F390" s="221">
        <f t="shared" si="79"/>
        <v>100</v>
      </c>
    </row>
    <row r="391" spans="1:6" ht="12.75" customHeight="1" x14ac:dyDescent="0.2">
      <c r="A391" s="132"/>
      <c r="B391" s="135"/>
      <c r="C391" s="220"/>
      <c r="D391" s="220"/>
      <c r="E391" s="220"/>
      <c r="F391" s="221"/>
    </row>
    <row r="392" spans="1:6" ht="12.75" customHeight="1" x14ac:dyDescent="0.2">
      <c r="A392" s="138" t="s">
        <v>208</v>
      </c>
      <c r="B392" s="128" t="s">
        <v>209</v>
      </c>
      <c r="C392" s="231">
        <f t="shared" ref="C392:D392" si="96">C393</f>
        <v>2124750</v>
      </c>
      <c r="D392" s="231">
        <f t="shared" si="96"/>
        <v>-1593560</v>
      </c>
      <c r="E392" s="231">
        <f t="shared" si="80"/>
        <v>531190</v>
      </c>
      <c r="F392" s="219">
        <f t="shared" si="79"/>
        <v>25.000117660901282</v>
      </c>
    </row>
    <row r="393" spans="1:6" ht="12.75" customHeight="1" x14ac:dyDescent="0.2">
      <c r="A393" s="138">
        <v>3</v>
      </c>
      <c r="B393" s="130" t="s">
        <v>37</v>
      </c>
      <c r="C393" s="231">
        <f>C394+C397</f>
        <v>2124750</v>
      </c>
      <c r="D393" s="231">
        <f>D394+D397</f>
        <v>-1593560</v>
      </c>
      <c r="E393" s="231">
        <f t="shared" si="80"/>
        <v>531190</v>
      </c>
      <c r="F393" s="219">
        <f t="shared" si="79"/>
        <v>25.000117660901282</v>
      </c>
    </row>
    <row r="394" spans="1:6" ht="12.75" customHeight="1" x14ac:dyDescent="0.2">
      <c r="A394" s="129">
        <v>35</v>
      </c>
      <c r="B394" s="131" t="s">
        <v>16</v>
      </c>
      <c r="C394" s="231">
        <f t="shared" ref="C394:D395" si="97">C395</f>
        <v>1190</v>
      </c>
      <c r="D394" s="231">
        <f t="shared" si="97"/>
        <v>0</v>
      </c>
      <c r="E394" s="231">
        <f t="shared" si="80"/>
        <v>1190</v>
      </c>
      <c r="F394" s="219">
        <f t="shared" si="79"/>
        <v>100</v>
      </c>
    </row>
    <row r="395" spans="1:6" ht="12.75" customHeight="1" x14ac:dyDescent="0.2">
      <c r="A395" s="133">
        <v>352</v>
      </c>
      <c r="B395" s="202" t="s">
        <v>163</v>
      </c>
      <c r="C395" s="231">
        <f t="shared" si="97"/>
        <v>1190</v>
      </c>
      <c r="D395" s="231">
        <f t="shared" si="97"/>
        <v>0</v>
      </c>
      <c r="E395" s="231">
        <f t="shared" si="80"/>
        <v>1190</v>
      </c>
      <c r="F395" s="219">
        <f t="shared" si="79"/>
        <v>100</v>
      </c>
    </row>
    <row r="396" spans="1:6" ht="12.75" customHeight="1" x14ac:dyDescent="0.2">
      <c r="A396" s="132">
        <v>3522</v>
      </c>
      <c r="B396" s="134" t="s">
        <v>164</v>
      </c>
      <c r="C396" s="220">
        <v>1190</v>
      </c>
      <c r="D396" s="220">
        <v>0</v>
      </c>
      <c r="E396" s="220">
        <f t="shared" si="80"/>
        <v>1190</v>
      </c>
      <c r="F396" s="221">
        <f t="shared" si="79"/>
        <v>100</v>
      </c>
    </row>
    <row r="397" spans="1:6" ht="12.75" customHeight="1" x14ac:dyDescent="0.2">
      <c r="A397" s="129">
        <v>38</v>
      </c>
      <c r="B397" s="131" t="s">
        <v>57</v>
      </c>
      <c r="C397" s="231">
        <f t="shared" ref="C397:D398" si="98">C398</f>
        <v>2123560</v>
      </c>
      <c r="D397" s="231">
        <f t="shared" si="98"/>
        <v>-1593560</v>
      </c>
      <c r="E397" s="231">
        <f t="shared" si="80"/>
        <v>530000</v>
      </c>
      <c r="F397" s="219">
        <f t="shared" si="79"/>
        <v>24.958089246359886</v>
      </c>
    </row>
    <row r="398" spans="1:6" ht="12.75" customHeight="1" x14ac:dyDescent="0.2">
      <c r="A398" s="129">
        <v>382</v>
      </c>
      <c r="B398" s="131" t="s">
        <v>76</v>
      </c>
      <c r="C398" s="231">
        <f t="shared" si="98"/>
        <v>2123560</v>
      </c>
      <c r="D398" s="231">
        <f t="shared" si="98"/>
        <v>-1593560</v>
      </c>
      <c r="E398" s="231">
        <f t="shared" si="80"/>
        <v>530000</v>
      </c>
      <c r="F398" s="219">
        <f t="shared" si="79"/>
        <v>24.958089246359886</v>
      </c>
    </row>
    <row r="399" spans="1:6" ht="12.75" customHeight="1" x14ac:dyDescent="0.2">
      <c r="A399" s="132">
        <v>3822</v>
      </c>
      <c r="B399" s="135" t="s">
        <v>75</v>
      </c>
      <c r="C399" s="220">
        <v>2123560</v>
      </c>
      <c r="D399" s="220">
        <v>-1593560</v>
      </c>
      <c r="E399" s="220">
        <f t="shared" si="80"/>
        <v>530000</v>
      </c>
      <c r="F399" s="221">
        <f t="shared" si="79"/>
        <v>24.958089246359886</v>
      </c>
    </row>
    <row r="400" spans="1:6" ht="12.75" customHeight="1" x14ac:dyDescent="0.2">
      <c r="A400" s="132"/>
      <c r="B400" s="135"/>
      <c r="C400" s="220"/>
      <c r="D400" s="220"/>
      <c r="E400" s="220"/>
      <c r="F400" s="221"/>
    </row>
    <row r="401" spans="1:8" ht="12.75" customHeight="1" x14ac:dyDescent="0.2">
      <c r="A401" s="138" t="s">
        <v>217</v>
      </c>
      <c r="B401" s="128" t="s">
        <v>218</v>
      </c>
      <c r="C401" s="231">
        <f>C402</f>
        <v>79633685</v>
      </c>
      <c r="D401" s="231">
        <f>D402</f>
        <v>0</v>
      </c>
      <c r="E401" s="231">
        <f t="shared" si="80"/>
        <v>79633685</v>
      </c>
      <c r="F401" s="219">
        <f t="shared" si="79"/>
        <v>100</v>
      </c>
    </row>
    <row r="402" spans="1:8" ht="12.75" customHeight="1" x14ac:dyDescent="0.2">
      <c r="A402" s="138">
        <v>3</v>
      </c>
      <c r="B402" s="130" t="s">
        <v>37</v>
      </c>
      <c r="C402" s="231">
        <f>C403+C407+C410</f>
        <v>79633685</v>
      </c>
      <c r="D402" s="231">
        <f>D403+D407+D410</f>
        <v>0</v>
      </c>
      <c r="E402" s="231">
        <f>C402+D402</f>
        <v>79633685</v>
      </c>
      <c r="F402" s="219">
        <f t="shared" si="79"/>
        <v>100</v>
      </c>
    </row>
    <row r="403" spans="1:8" ht="12.75" customHeight="1" x14ac:dyDescent="0.2">
      <c r="A403" s="129">
        <v>35</v>
      </c>
      <c r="B403" s="131" t="s">
        <v>16</v>
      </c>
      <c r="C403" s="231">
        <f t="shared" ref="C403:D403" si="99">C404</f>
        <v>9946700</v>
      </c>
      <c r="D403" s="231">
        <f t="shared" si="99"/>
        <v>-2263700</v>
      </c>
      <c r="E403" s="231">
        <f t="shared" ref="E403:E406" si="100">C403+D403</f>
        <v>7683000</v>
      </c>
      <c r="F403" s="219">
        <f t="shared" si="79"/>
        <v>77.24169825168147</v>
      </c>
    </row>
    <row r="404" spans="1:8" ht="12.75" customHeight="1" x14ac:dyDescent="0.2">
      <c r="A404" s="133">
        <v>352</v>
      </c>
      <c r="B404" s="202" t="s">
        <v>163</v>
      </c>
      <c r="C404" s="231">
        <f>C405+C406</f>
        <v>9946700</v>
      </c>
      <c r="D404" s="231">
        <f>D405+D406</f>
        <v>-2263700</v>
      </c>
      <c r="E404" s="231">
        <f t="shared" si="100"/>
        <v>7683000</v>
      </c>
      <c r="F404" s="219">
        <f t="shared" si="79"/>
        <v>77.24169825168147</v>
      </c>
    </row>
    <row r="405" spans="1:8" ht="12.75" customHeight="1" x14ac:dyDescent="0.2">
      <c r="A405" s="132">
        <v>3522</v>
      </c>
      <c r="B405" s="134" t="s">
        <v>164</v>
      </c>
      <c r="C405" s="220">
        <v>9946700</v>
      </c>
      <c r="D405" s="220">
        <v>-3551700</v>
      </c>
      <c r="E405" s="220">
        <f t="shared" si="100"/>
        <v>6395000</v>
      </c>
      <c r="F405" s="221">
        <f t="shared" si="79"/>
        <v>64.292679984316408</v>
      </c>
    </row>
    <row r="406" spans="1:8" ht="12.75" customHeight="1" x14ac:dyDescent="0.2">
      <c r="A406" s="132">
        <v>3523</v>
      </c>
      <c r="B406" s="135" t="s">
        <v>132</v>
      </c>
      <c r="C406" s="216">
        <v>0</v>
      </c>
      <c r="D406" s="216">
        <v>1288000</v>
      </c>
      <c r="E406" s="216">
        <f t="shared" si="100"/>
        <v>1288000</v>
      </c>
      <c r="F406" s="221" t="s">
        <v>117</v>
      </c>
    </row>
    <row r="407" spans="1:8" ht="12.75" customHeight="1" x14ac:dyDescent="0.2">
      <c r="A407" s="129">
        <v>36</v>
      </c>
      <c r="B407" s="128" t="s">
        <v>127</v>
      </c>
      <c r="C407" s="231">
        <f t="shared" ref="C407:D407" si="101">C408</f>
        <v>29900000</v>
      </c>
      <c r="D407" s="231">
        <f t="shared" si="101"/>
        <v>3000000</v>
      </c>
      <c r="E407" s="231">
        <f t="shared" si="80"/>
        <v>32900000</v>
      </c>
      <c r="F407" s="219">
        <f t="shared" si="79"/>
        <v>110.0334448160535</v>
      </c>
    </row>
    <row r="408" spans="1:8" ht="12.75" customHeight="1" x14ac:dyDescent="0.2">
      <c r="A408" s="129">
        <v>363</v>
      </c>
      <c r="B408" s="136" t="s">
        <v>90</v>
      </c>
      <c r="C408" s="231">
        <f>C409</f>
        <v>29900000</v>
      </c>
      <c r="D408" s="231">
        <f>D409</f>
        <v>3000000</v>
      </c>
      <c r="E408" s="231">
        <f t="shared" si="80"/>
        <v>32900000</v>
      </c>
      <c r="F408" s="219">
        <f t="shared" si="79"/>
        <v>110.0334448160535</v>
      </c>
    </row>
    <row r="409" spans="1:8" ht="12.75" customHeight="1" x14ac:dyDescent="0.2">
      <c r="A409" s="132">
        <v>3631</v>
      </c>
      <c r="B409" s="135" t="s">
        <v>108</v>
      </c>
      <c r="C409" s="220">
        <v>29900000</v>
      </c>
      <c r="D409" s="220">
        <v>3000000</v>
      </c>
      <c r="E409" s="220">
        <f t="shared" si="80"/>
        <v>32900000</v>
      </c>
      <c r="F409" s="221">
        <f t="shared" si="79"/>
        <v>110.0334448160535</v>
      </c>
    </row>
    <row r="410" spans="1:8" ht="12.75" customHeight="1" x14ac:dyDescent="0.2">
      <c r="A410" s="138">
        <v>38</v>
      </c>
      <c r="B410" s="139" t="s">
        <v>57</v>
      </c>
      <c r="C410" s="217">
        <f t="shared" ref="C410:D411" si="102">C411</f>
        <v>39786985</v>
      </c>
      <c r="D410" s="217">
        <f t="shared" si="102"/>
        <v>-736300</v>
      </c>
      <c r="E410" s="217">
        <f t="shared" ref="E410:E412" si="103">C410+D410</f>
        <v>39050685</v>
      </c>
      <c r="F410" s="219">
        <f t="shared" si="79"/>
        <v>98.149394833511522</v>
      </c>
    </row>
    <row r="411" spans="1:8" ht="12.75" customHeight="1" x14ac:dyDescent="0.2">
      <c r="A411" s="138">
        <v>381</v>
      </c>
      <c r="B411" s="136" t="s">
        <v>36</v>
      </c>
      <c r="C411" s="217">
        <f t="shared" si="102"/>
        <v>39786985</v>
      </c>
      <c r="D411" s="217">
        <f t="shared" si="102"/>
        <v>-736300</v>
      </c>
      <c r="E411" s="217">
        <f t="shared" si="103"/>
        <v>39050685</v>
      </c>
      <c r="F411" s="219">
        <f t="shared" ref="F411:F412" si="104">E411/C411*100</f>
        <v>98.149394833511522</v>
      </c>
    </row>
    <row r="412" spans="1:8" ht="12.75" customHeight="1" x14ac:dyDescent="0.2">
      <c r="A412" s="132">
        <v>3811</v>
      </c>
      <c r="B412" s="146" t="s">
        <v>19</v>
      </c>
      <c r="C412" s="214">
        <v>39786985</v>
      </c>
      <c r="D412" s="214">
        <v>-736300</v>
      </c>
      <c r="E412" s="214">
        <f t="shared" si="103"/>
        <v>39050685</v>
      </c>
      <c r="F412" s="221">
        <f t="shared" si="104"/>
        <v>98.149394833511522</v>
      </c>
    </row>
    <row r="413" spans="1:8" ht="12.75" customHeight="1" x14ac:dyDescent="0.2">
      <c r="A413" s="132"/>
      <c r="B413" s="135"/>
      <c r="C413" s="220"/>
      <c r="D413" s="220"/>
      <c r="E413" s="220"/>
      <c r="F413" s="219"/>
      <c r="H413" s="235"/>
    </row>
    <row r="414" spans="1:8" ht="12.75" customHeight="1" x14ac:dyDescent="0.2">
      <c r="A414" s="209" t="s">
        <v>226</v>
      </c>
      <c r="B414" s="210" t="s">
        <v>227</v>
      </c>
      <c r="C414" s="229">
        <f>C415</f>
        <v>62500000</v>
      </c>
      <c r="D414" s="229">
        <f>D415</f>
        <v>-62500000</v>
      </c>
      <c r="E414" s="229">
        <f t="shared" ref="E414:E476" si="105">C414+D414</f>
        <v>0</v>
      </c>
      <c r="F414" s="96">
        <f t="shared" ref="F414:F475" si="106">E414/C414*100</f>
        <v>0</v>
      </c>
    </row>
    <row r="415" spans="1:8" ht="12.75" customHeight="1" x14ac:dyDescent="0.2">
      <c r="A415" s="129">
        <v>3</v>
      </c>
      <c r="B415" s="130" t="s">
        <v>37</v>
      </c>
      <c r="C415" s="231">
        <f>C416+C420</f>
        <v>62500000</v>
      </c>
      <c r="D415" s="231">
        <f>D416+D420</f>
        <v>-62500000</v>
      </c>
      <c r="E415" s="231">
        <f t="shared" si="105"/>
        <v>0</v>
      </c>
      <c r="F415" s="219">
        <f t="shared" si="106"/>
        <v>0</v>
      </c>
    </row>
    <row r="416" spans="1:8" ht="12.75" customHeight="1" x14ac:dyDescent="0.2">
      <c r="A416" s="129">
        <v>35</v>
      </c>
      <c r="B416" s="131" t="s">
        <v>16</v>
      </c>
      <c r="C416" s="231">
        <f>C417</f>
        <v>42500000</v>
      </c>
      <c r="D416" s="231">
        <f>D417</f>
        <v>-42500000</v>
      </c>
      <c r="E416" s="231">
        <f t="shared" si="105"/>
        <v>0</v>
      </c>
      <c r="F416" s="219">
        <f t="shared" si="106"/>
        <v>0</v>
      </c>
    </row>
    <row r="417" spans="1:9" ht="12.75" customHeight="1" x14ac:dyDescent="0.2">
      <c r="A417" s="133">
        <v>352</v>
      </c>
      <c r="B417" s="202" t="s">
        <v>163</v>
      </c>
      <c r="C417" s="218">
        <f>C418+C419</f>
        <v>42500000</v>
      </c>
      <c r="D417" s="218">
        <f>D418+D419</f>
        <v>-42500000</v>
      </c>
      <c r="E417" s="218">
        <f t="shared" si="105"/>
        <v>0</v>
      </c>
      <c r="F417" s="219">
        <f t="shared" si="106"/>
        <v>0</v>
      </c>
    </row>
    <row r="418" spans="1:9" ht="12.75" customHeight="1" x14ac:dyDescent="0.2">
      <c r="A418" s="132">
        <v>3522</v>
      </c>
      <c r="B418" s="134" t="s">
        <v>164</v>
      </c>
      <c r="C418" s="216">
        <v>40000000</v>
      </c>
      <c r="D418" s="216">
        <v>-40000000</v>
      </c>
      <c r="E418" s="216">
        <f t="shared" si="105"/>
        <v>0</v>
      </c>
      <c r="F418" s="221">
        <f t="shared" si="106"/>
        <v>0</v>
      </c>
    </row>
    <row r="419" spans="1:9" ht="12.75" customHeight="1" x14ac:dyDescent="0.2">
      <c r="A419" s="132">
        <v>3523</v>
      </c>
      <c r="B419" s="135" t="s">
        <v>132</v>
      </c>
      <c r="C419" s="216">
        <v>2500000</v>
      </c>
      <c r="D419" s="216">
        <v>-2500000</v>
      </c>
      <c r="E419" s="216">
        <f t="shared" si="105"/>
        <v>0</v>
      </c>
      <c r="F419" s="221">
        <f t="shared" si="106"/>
        <v>0</v>
      </c>
    </row>
    <row r="420" spans="1:9" ht="12.75" customHeight="1" x14ac:dyDescent="0.2">
      <c r="A420" s="129">
        <v>38</v>
      </c>
      <c r="B420" s="131" t="s">
        <v>57</v>
      </c>
      <c r="C420" s="218">
        <f t="shared" ref="C420:D421" si="107">C421</f>
        <v>20000000</v>
      </c>
      <c r="D420" s="218">
        <f t="shared" si="107"/>
        <v>-20000000</v>
      </c>
      <c r="E420" s="218">
        <f t="shared" si="105"/>
        <v>0</v>
      </c>
      <c r="F420" s="219">
        <f t="shared" si="106"/>
        <v>0</v>
      </c>
    </row>
    <row r="421" spans="1:9" ht="12.75" customHeight="1" x14ac:dyDescent="0.2">
      <c r="A421" s="127">
        <v>386</v>
      </c>
      <c r="B421" s="203" t="s">
        <v>170</v>
      </c>
      <c r="C421" s="150">
        <f t="shared" si="107"/>
        <v>20000000</v>
      </c>
      <c r="D421" s="150">
        <f t="shared" si="107"/>
        <v>-20000000</v>
      </c>
      <c r="E421" s="150">
        <f t="shared" si="105"/>
        <v>0</v>
      </c>
      <c r="F421" s="219">
        <f t="shared" si="106"/>
        <v>0</v>
      </c>
      <c r="I421" s="235"/>
    </row>
    <row r="422" spans="1:9" ht="12.75" customHeight="1" x14ac:dyDescent="0.2">
      <c r="A422" s="192">
        <v>3861</v>
      </c>
      <c r="B422" s="193" t="s">
        <v>94</v>
      </c>
      <c r="C422" s="220">
        <v>20000000</v>
      </c>
      <c r="D422" s="220">
        <v>-20000000</v>
      </c>
      <c r="E422" s="220">
        <f t="shared" si="105"/>
        <v>0</v>
      </c>
      <c r="F422" s="221">
        <f t="shared" si="106"/>
        <v>0</v>
      </c>
    </row>
    <row r="423" spans="1:9" ht="12.75" customHeight="1" x14ac:dyDescent="0.2">
      <c r="A423" s="137"/>
      <c r="B423" s="135"/>
      <c r="C423" s="220"/>
      <c r="D423" s="220"/>
      <c r="E423" s="220"/>
      <c r="F423" s="221"/>
    </row>
    <row r="424" spans="1:9" ht="25.5" customHeight="1" x14ac:dyDescent="0.2">
      <c r="A424" s="138" t="s">
        <v>221</v>
      </c>
      <c r="B424" s="128" t="s">
        <v>222</v>
      </c>
      <c r="C424" s="231">
        <f t="shared" ref="C424:D426" si="108">C425</f>
        <v>1393590</v>
      </c>
      <c r="D424" s="231">
        <f t="shared" si="108"/>
        <v>0</v>
      </c>
      <c r="E424" s="231">
        <f t="shared" si="105"/>
        <v>1393590</v>
      </c>
      <c r="F424" s="219">
        <f t="shared" si="106"/>
        <v>100</v>
      </c>
    </row>
    <row r="425" spans="1:9" ht="12.75" customHeight="1" x14ac:dyDescent="0.2">
      <c r="A425" s="138">
        <v>3</v>
      </c>
      <c r="B425" s="130" t="s">
        <v>37</v>
      </c>
      <c r="C425" s="231">
        <f>C426</f>
        <v>1393590</v>
      </c>
      <c r="D425" s="231">
        <f>D426</f>
        <v>0</v>
      </c>
      <c r="E425" s="231">
        <f t="shared" si="105"/>
        <v>1393590</v>
      </c>
      <c r="F425" s="219">
        <f t="shared" si="106"/>
        <v>100</v>
      </c>
    </row>
    <row r="426" spans="1:9" ht="12.75" customHeight="1" x14ac:dyDescent="0.2">
      <c r="A426" s="129">
        <v>36</v>
      </c>
      <c r="B426" s="128" t="s">
        <v>127</v>
      </c>
      <c r="C426" s="231">
        <f t="shared" si="108"/>
        <v>1393590</v>
      </c>
      <c r="D426" s="231">
        <f t="shared" si="108"/>
        <v>0</v>
      </c>
      <c r="E426" s="231">
        <f t="shared" si="105"/>
        <v>1393590</v>
      </c>
      <c r="F426" s="219">
        <f t="shared" si="106"/>
        <v>100</v>
      </c>
    </row>
    <row r="427" spans="1:9" ht="12.75" customHeight="1" x14ac:dyDescent="0.2">
      <c r="A427" s="129">
        <v>363</v>
      </c>
      <c r="B427" s="136" t="s">
        <v>90</v>
      </c>
      <c r="C427" s="231">
        <f>C428+C429</f>
        <v>1393590</v>
      </c>
      <c r="D427" s="231">
        <f>D428+D429</f>
        <v>0</v>
      </c>
      <c r="E427" s="231">
        <f t="shared" si="105"/>
        <v>1393590</v>
      </c>
      <c r="F427" s="219">
        <f t="shared" si="106"/>
        <v>100</v>
      </c>
    </row>
    <row r="428" spans="1:9" ht="12.75" customHeight="1" x14ac:dyDescent="0.2">
      <c r="A428" s="132">
        <v>3631</v>
      </c>
      <c r="B428" s="135" t="s">
        <v>108</v>
      </c>
      <c r="C428" s="220">
        <v>0</v>
      </c>
      <c r="D428" s="220">
        <v>0</v>
      </c>
      <c r="E428" s="220">
        <f t="shared" si="105"/>
        <v>0</v>
      </c>
      <c r="F428" s="221" t="s">
        <v>117</v>
      </c>
    </row>
    <row r="429" spans="1:9" ht="12.75" customHeight="1" x14ac:dyDescent="0.2">
      <c r="A429" s="137">
        <v>3632</v>
      </c>
      <c r="B429" s="135" t="s">
        <v>91</v>
      </c>
      <c r="C429" s="220">
        <v>1393590</v>
      </c>
      <c r="D429" s="220">
        <v>0</v>
      </c>
      <c r="E429" s="220">
        <f t="shared" si="105"/>
        <v>1393590</v>
      </c>
      <c r="F429" s="221">
        <f t="shared" si="106"/>
        <v>100</v>
      </c>
    </row>
    <row r="430" spans="1:9" ht="12.75" customHeight="1" x14ac:dyDescent="0.2">
      <c r="A430" s="132"/>
      <c r="B430" s="135"/>
      <c r="C430" s="220"/>
      <c r="D430" s="220"/>
      <c r="E430" s="220"/>
      <c r="F430" s="221"/>
    </row>
    <row r="431" spans="1:9" s="161" customFormat="1" ht="12.75" customHeight="1" x14ac:dyDescent="0.2">
      <c r="A431" s="138" t="s">
        <v>205</v>
      </c>
      <c r="B431" s="128" t="s">
        <v>128</v>
      </c>
      <c r="C431" s="231">
        <f t="shared" ref="C431:D431" si="109">C432</f>
        <v>66360</v>
      </c>
      <c r="D431" s="231">
        <f t="shared" si="109"/>
        <v>7682</v>
      </c>
      <c r="E431" s="231">
        <f t="shared" si="105"/>
        <v>74042</v>
      </c>
      <c r="F431" s="219">
        <f t="shared" si="106"/>
        <v>111.57625075346593</v>
      </c>
    </row>
    <row r="432" spans="1:9" s="161" customFormat="1" ht="12" customHeight="1" x14ac:dyDescent="0.2">
      <c r="A432" s="138">
        <v>3</v>
      </c>
      <c r="B432" s="130" t="s">
        <v>37</v>
      </c>
      <c r="C432" s="231">
        <f>C433</f>
        <v>66360</v>
      </c>
      <c r="D432" s="231">
        <f>D433</f>
        <v>7682</v>
      </c>
      <c r="E432" s="231">
        <f t="shared" si="105"/>
        <v>74042</v>
      </c>
      <c r="F432" s="219">
        <f t="shared" si="106"/>
        <v>111.57625075346593</v>
      </c>
    </row>
    <row r="433" spans="1:6" s="161" customFormat="1" ht="12" customHeight="1" x14ac:dyDescent="0.2">
      <c r="A433" s="138">
        <v>32</v>
      </c>
      <c r="B433" s="131" t="s">
        <v>3</v>
      </c>
      <c r="C433" s="231">
        <f t="shared" ref="C433:D433" si="110">C434</f>
        <v>66360</v>
      </c>
      <c r="D433" s="231">
        <f t="shared" si="110"/>
        <v>7682</v>
      </c>
      <c r="E433" s="231">
        <f t="shared" si="105"/>
        <v>74042</v>
      </c>
      <c r="F433" s="219">
        <f t="shared" si="106"/>
        <v>111.57625075346593</v>
      </c>
    </row>
    <row r="434" spans="1:6" s="161" customFormat="1" ht="12" customHeight="1" x14ac:dyDescent="0.2">
      <c r="A434" s="129">
        <v>323</v>
      </c>
      <c r="B434" s="130" t="s">
        <v>11</v>
      </c>
      <c r="C434" s="231">
        <f>C435</f>
        <v>66360</v>
      </c>
      <c r="D434" s="231">
        <f>D435</f>
        <v>7682</v>
      </c>
      <c r="E434" s="231">
        <f t="shared" si="105"/>
        <v>74042</v>
      </c>
      <c r="F434" s="219">
        <f t="shared" si="106"/>
        <v>111.57625075346593</v>
      </c>
    </row>
    <row r="435" spans="1:6" s="161" customFormat="1" ht="12" customHeight="1" x14ac:dyDescent="0.2">
      <c r="A435" s="132">
        <v>3237</v>
      </c>
      <c r="B435" s="145" t="s">
        <v>13</v>
      </c>
      <c r="C435" s="220">
        <v>66360</v>
      </c>
      <c r="D435" s="220">
        <v>7682</v>
      </c>
      <c r="E435" s="220">
        <f t="shared" si="105"/>
        <v>74042</v>
      </c>
      <c r="F435" s="221">
        <f t="shared" si="106"/>
        <v>111.57625075346593</v>
      </c>
    </row>
    <row r="436" spans="1:6" s="161" customFormat="1" ht="12" customHeight="1" x14ac:dyDescent="0.2">
      <c r="A436" s="132"/>
      <c r="B436" s="145"/>
      <c r="C436" s="220"/>
      <c r="D436" s="220"/>
      <c r="E436" s="220"/>
      <c r="F436" s="221"/>
    </row>
    <row r="437" spans="1:6" s="161" customFormat="1" ht="37.5" customHeight="1" x14ac:dyDescent="0.2">
      <c r="A437" s="127" t="s">
        <v>206</v>
      </c>
      <c r="B437" s="201" t="s">
        <v>104</v>
      </c>
      <c r="C437" s="231">
        <f t="shared" ref="C437:D438" si="111">C438</f>
        <v>597250</v>
      </c>
      <c r="D437" s="231">
        <f t="shared" si="111"/>
        <v>-54000</v>
      </c>
      <c r="E437" s="231">
        <f t="shared" si="105"/>
        <v>543250</v>
      </c>
      <c r="F437" s="219">
        <f t="shared" si="106"/>
        <v>90.958560066973632</v>
      </c>
    </row>
    <row r="438" spans="1:6" s="161" customFormat="1" ht="12.75" customHeight="1" x14ac:dyDescent="0.2">
      <c r="A438" s="138">
        <v>3</v>
      </c>
      <c r="B438" s="130" t="s">
        <v>37</v>
      </c>
      <c r="C438" s="231">
        <f t="shared" si="111"/>
        <v>597250</v>
      </c>
      <c r="D438" s="231">
        <f t="shared" si="111"/>
        <v>-54000</v>
      </c>
      <c r="E438" s="231">
        <f t="shared" si="105"/>
        <v>543250</v>
      </c>
      <c r="F438" s="219">
        <f t="shared" si="106"/>
        <v>90.958560066973632</v>
      </c>
    </row>
    <row r="439" spans="1:6" s="161" customFormat="1" ht="12.75" customHeight="1" x14ac:dyDescent="0.2">
      <c r="A439" s="138">
        <v>32</v>
      </c>
      <c r="B439" s="131" t="s">
        <v>3</v>
      </c>
      <c r="C439" s="231">
        <f t="shared" ref="C439:D440" si="112">C440</f>
        <v>597250</v>
      </c>
      <c r="D439" s="231">
        <f t="shared" si="112"/>
        <v>-54000</v>
      </c>
      <c r="E439" s="231">
        <f t="shared" si="105"/>
        <v>543250</v>
      </c>
      <c r="F439" s="219">
        <f t="shared" si="106"/>
        <v>90.958560066973632</v>
      </c>
    </row>
    <row r="440" spans="1:6" s="161" customFormat="1" ht="12.75" customHeight="1" x14ac:dyDescent="0.2">
      <c r="A440" s="129">
        <v>323</v>
      </c>
      <c r="B440" s="130" t="s">
        <v>11</v>
      </c>
      <c r="C440" s="231">
        <f t="shared" si="112"/>
        <v>597250</v>
      </c>
      <c r="D440" s="231">
        <f t="shared" si="112"/>
        <v>-54000</v>
      </c>
      <c r="E440" s="231">
        <f t="shared" si="105"/>
        <v>543250</v>
      </c>
      <c r="F440" s="219">
        <f t="shared" si="106"/>
        <v>90.958560066973632</v>
      </c>
    </row>
    <row r="441" spans="1:6" ht="12.75" customHeight="1" x14ac:dyDescent="0.2">
      <c r="A441" s="132">
        <v>3233</v>
      </c>
      <c r="B441" s="134" t="s">
        <v>49</v>
      </c>
      <c r="C441" s="220">
        <v>597250</v>
      </c>
      <c r="D441" s="220">
        <v>-54000</v>
      </c>
      <c r="E441" s="220">
        <f t="shared" si="105"/>
        <v>543250</v>
      </c>
      <c r="F441" s="221">
        <f t="shared" si="106"/>
        <v>90.958560066973632</v>
      </c>
    </row>
    <row r="442" spans="1:6" ht="12.75" customHeight="1" x14ac:dyDescent="0.2">
      <c r="A442" s="132"/>
      <c r="B442" s="135"/>
      <c r="C442" s="220"/>
      <c r="D442" s="220"/>
      <c r="E442" s="220"/>
      <c r="F442" s="221"/>
    </row>
    <row r="443" spans="1:6" ht="12.75" customHeight="1" x14ac:dyDescent="0.2">
      <c r="A443" s="206">
        <v>2003</v>
      </c>
      <c r="B443" s="204" t="s">
        <v>134</v>
      </c>
      <c r="C443" s="231">
        <f t="shared" ref="C443:D443" si="113">C444</f>
        <v>124119096</v>
      </c>
      <c r="D443" s="231">
        <f t="shared" si="113"/>
        <v>5780904</v>
      </c>
      <c r="E443" s="231">
        <f t="shared" si="105"/>
        <v>129900000</v>
      </c>
      <c r="F443" s="208">
        <f t="shared" si="106"/>
        <v>104.65754600726387</v>
      </c>
    </row>
    <row r="444" spans="1:6" s="161" customFormat="1" ht="26.25" customHeight="1" x14ac:dyDescent="0.2">
      <c r="A444" s="129" t="s">
        <v>207</v>
      </c>
      <c r="B444" s="207" t="s">
        <v>134</v>
      </c>
      <c r="C444" s="222">
        <f>C445+C488</f>
        <v>124119096</v>
      </c>
      <c r="D444" s="222">
        <f>D445+D488</f>
        <v>5780904</v>
      </c>
      <c r="E444" s="222">
        <f t="shared" si="105"/>
        <v>129900000</v>
      </c>
      <c r="F444" s="208">
        <f t="shared" si="106"/>
        <v>104.65754600726387</v>
      </c>
    </row>
    <row r="445" spans="1:6" s="161" customFormat="1" ht="12.75" customHeight="1" x14ac:dyDescent="0.2">
      <c r="A445" s="138">
        <v>3</v>
      </c>
      <c r="B445" s="130" t="s">
        <v>37</v>
      </c>
      <c r="C445" s="231">
        <f>C446+C455+C479+C482+C485</f>
        <v>124089911</v>
      </c>
      <c r="D445" s="231">
        <f>D446+D455+D479+D482+D485</f>
        <v>5786589</v>
      </c>
      <c r="E445" s="231">
        <f t="shared" si="105"/>
        <v>129876500</v>
      </c>
      <c r="F445" s="219">
        <f t="shared" si="106"/>
        <v>104.66322278206808</v>
      </c>
    </row>
    <row r="446" spans="1:6" s="161" customFormat="1" ht="12.75" customHeight="1" x14ac:dyDescent="0.2">
      <c r="A446" s="77">
        <v>31</v>
      </c>
      <c r="B446" s="77" t="s">
        <v>38</v>
      </c>
      <c r="C446" s="1">
        <f>C447+C451+C453</f>
        <v>1734690</v>
      </c>
      <c r="D446" s="1">
        <f>D447+D451+D453</f>
        <v>128310</v>
      </c>
      <c r="E446" s="1">
        <f t="shared" si="105"/>
        <v>1863000</v>
      </c>
      <c r="F446" s="91">
        <f t="shared" si="106"/>
        <v>107.39671065147087</v>
      </c>
    </row>
    <row r="447" spans="1:6" s="161" customFormat="1" ht="12.75" customHeight="1" x14ac:dyDescent="0.2">
      <c r="A447" s="77">
        <v>311</v>
      </c>
      <c r="B447" s="77" t="s">
        <v>85</v>
      </c>
      <c r="C447" s="92">
        <f>SUM(C448:C450)</f>
        <v>1309970</v>
      </c>
      <c r="D447" s="92">
        <f>SUM(D448:D450)</f>
        <v>106030</v>
      </c>
      <c r="E447" s="92">
        <f t="shared" si="105"/>
        <v>1416000</v>
      </c>
      <c r="F447" s="91">
        <f t="shared" si="106"/>
        <v>108.09407849034712</v>
      </c>
    </row>
    <row r="448" spans="1:6" ht="12.75" customHeight="1" x14ac:dyDescent="0.2">
      <c r="A448" s="79">
        <v>3111</v>
      </c>
      <c r="B448" s="79" t="s">
        <v>39</v>
      </c>
      <c r="C448" s="4">
        <v>1300680</v>
      </c>
      <c r="D448" s="4">
        <v>104320</v>
      </c>
      <c r="E448" s="4">
        <f t="shared" si="105"/>
        <v>1405000</v>
      </c>
      <c r="F448" s="227">
        <f t="shared" si="106"/>
        <v>108.02042008795398</v>
      </c>
    </row>
    <row r="449" spans="1:6" ht="12.75" customHeight="1" x14ac:dyDescent="0.2">
      <c r="A449" s="79">
        <v>3112</v>
      </c>
      <c r="B449" s="79" t="s">
        <v>130</v>
      </c>
      <c r="C449" s="4">
        <v>2650</v>
      </c>
      <c r="D449" s="4">
        <v>2350</v>
      </c>
      <c r="E449" s="4">
        <f t="shared" si="105"/>
        <v>5000</v>
      </c>
      <c r="F449" s="227">
        <f t="shared" si="106"/>
        <v>188.67924528301887</v>
      </c>
    </row>
    <row r="450" spans="1:6" s="161" customFormat="1" ht="12.75" customHeight="1" x14ac:dyDescent="0.2">
      <c r="A450" s="79">
        <v>3113</v>
      </c>
      <c r="B450" s="79" t="s">
        <v>40</v>
      </c>
      <c r="C450" s="4">
        <v>6640</v>
      </c>
      <c r="D450" s="4">
        <v>-640</v>
      </c>
      <c r="E450" s="4">
        <f t="shared" si="105"/>
        <v>6000</v>
      </c>
      <c r="F450" s="227">
        <f t="shared" si="106"/>
        <v>90.361445783132538</v>
      </c>
    </row>
    <row r="451" spans="1:6" ht="12.75" customHeight="1" x14ac:dyDescent="0.2">
      <c r="A451" s="81">
        <v>312</v>
      </c>
      <c r="B451" s="81" t="s">
        <v>41</v>
      </c>
      <c r="C451" s="223">
        <f>C452</f>
        <v>159270</v>
      </c>
      <c r="D451" s="223">
        <f>D452</f>
        <v>20730</v>
      </c>
      <c r="E451" s="223">
        <f t="shared" si="105"/>
        <v>180000</v>
      </c>
      <c r="F451" s="91">
        <f t="shared" si="106"/>
        <v>113.01563382934638</v>
      </c>
    </row>
    <row r="452" spans="1:6" s="161" customFormat="1" ht="12.75" customHeight="1" x14ac:dyDescent="0.2">
      <c r="A452" s="79">
        <v>3121</v>
      </c>
      <c r="B452" s="79" t="s">
        <v>41</v>
      </c>
      <c r="C452" s="4">
        <v>159270</v>
      </c>
      <c r="D452" s="4">
        <v>20730</v>
      </c>
      <c r="E452" s="4">
        <f t="shared" si="105"/>
        <v>180000</v>
      </c>
      <c r="F452" s="91">
        <f t="shared" si="106"/>
        <v>113.01563382934638</v>
      </c>
    </row>
    <row r="453" spans="1:6" s="161" customFormat="1" ht="12.75" customHeight="1" x14ac:dyDescent="0.2">
      <c r="A453" s="81">
        <v>313</v>
      </c>
      <c r="B453" s="81" t="s">
        <v>42</v>
      </c>
      <c r="C453" s="223">
        <f>C454</f>
        <v>265450</v>
      </c>
      <c r="D453" s="223">
        <f>D454</f>
        <v>1550</v>
      </c>
      <c r="E453" s="223">
        <f t="shared" si="105"/>
        <v>267000</v>
      </c>
      <c r="F453" s="91">
        <f t="shared" si="106"/>
        <v>100.58391410811829</v>
      </c>
    </row>
    <row r="454" spans="1:6" ht="12.75" customHeight="1" x14ac:dyDescent="0.2">
      <c r="A454" s="79">
        <v>3132</v>
      </c>
      <c r="B454" s="79" t="s">
        <v>136</v>
      </c>
      <c r="C454" s="4">
        <v>265450</v>
      </c>
      <c r="D454" s="4">
        <v>1550</v>
      </c>
      <c r="E454" s="4">
        <f t="shared" si="105"/>
        <v>267000</v>
      </c>
      <c r="F454" s="227">
        <f t="shared" si="106"/>
        <v>100.58391410811829</v>
      </c>
    </row>
    <row r="455" spans="1:6" ht="12.75" customHeight="1" x14ac:dyDescent="0.2">
      <c r="A455" s="81">
        <v>32</v>
      </c>
      <c r="B455" s="103" t="s">
        <v>3</v>
      </c>
      <c r="C455" s="223">
        <f>C456+C461+C466+C474</f>
        <v>121533590</v>
      </c>
      <c r="D455" s="223">
        <f>D456+D461+D466+D474</f>
        <v>5668910</v>
      </c>
      <c r="E455" s="223">
        <f t="shared" si="105"/>
        <v>127202500</v>
      </c>
      <c r="F455" s="91">
        <f t="shared" si="106"/>
        <v>104.66448000096105</v>
      </c>
    </row>
    <row r="456" spans="1:6" ht="12.75" customHeight="1" x14ac:dyDescent="0.2">
      <c r="A456" s="81">
        <v>321</v>
      </c>
      <c r="B456" s="103" t="s">
        <v>7</v>
      </c>
      <c r="C456" s="223">
        <f>C457+C458+C459+C460</f>
        <v>132715</v>
      </c>
      <c r="D456" s="223">
        <f>D457+D458+D459+D460</f>
        <v>-27715</v>
      </c>
      <c r="E456" s="223">
        <f t="shared" si="105"/>
        <v>105000</v>
      </c>
      <c r="F456" s="91">
        <f t="shared" si="106"/>
        <v>79.116904645292536</v>
      </c>
    </row>
    <row r="457" spans="1:6" ht="12.75" customHeight="1" x14ac:dyDescent="0.2">
      <c r="A457" s="79">
        <v>3211</v>
      </c>
      <c r="B457" s="104" t="s">
        <v>43</v>
      </c>
      <c r="C457" s="4">
        <v>26545</v>
      </c>
      <c r="D457" s="4">
        <v>2455</v>
      </c>
      <c r="E457" s="4">
        <f t="shared" si="105"/>
        <v>29000</v>
      </c>
      <c r="F457" s="227">
        <f t="shared" si="106"/>
        <v>109.24844603503485</v>
      </c>
    </row>
    <row r="458" spans="1:6" ht="12.75" customHeight="1" x14ac:dyDescent="0.2">
      <c r="A458" s="79">
        <v>3212</v>
      </c>
      <c r="B458" s="104" t="s">
        <v>44</v>
      </c>
      <c r="C458" s="4">
        <v>79630</v>
      </c>
      <c r="D458" s="4">
        <v>-19630</v>
      </c>
      <c r="E458" s="4">
        <f t="shared" si="105"/>
        <v>60000</v>
      </c>
      <c r="F458" s="227">
        <f t="shared" si="106"/>
        <v>75.348486751224414</v>
      </c>
    </row>
    <row r="459" spans="1:6" ht="12.75" customHeight="1" x14ac:dyDescent="0.2">
      <c r="A459" s="43" t="s">
        <v>5</v>
      </c>
      <c r="B459" s="104" t="s">
        <v>6</v>
      </c>
      <c r="C459" s="4">
        <v>13270</v>
      </c>
      <c r="D459" s="4">
        <v>-1270</v>
      </c>
      <c r="E459" s="4">
        <f t="shared" si="105"/>
        <v>12000</v>
      </c>
      <c r="F459" s="227">
        <f t="shared" si="106"/>
        <v>90.429540316503392</v>
      </c>
    </row>
    <row r="460" spans="1:6" ht="12.75" customHeight="1" x14ac:dyDescent="0.2">
      <c r="A460" s="43">
        <v>3214</v>
      </c>
      <c r="B460" s="104" t="s">
        <v>86</v>
      </c>
      <c r="C460" s="4">
        <v>13270</v>
      </c>
      <c r="D460" s="4">
        <v>-9270</v>
      </c>
      <c r="E460" s="4">
        <f t="shared" si="105"/>
        <v>4000</v>
      </c>
      <c r="F460" s="227">
        <f t="shared" si="106"/>
        <v>30.143180105501134</v>
      </c>
    </row>
    <row r="461" spans="1:6" ht="12.75" customHeight="1" x14ac:dyDescent="0.2">
      <c r="A461" s="205">
        <v>322</v>
      </c>
      <c r="B461" s="102" t="s">
        <v>45</v>
      </c>
      <c r="C461" s="223">
        <f>SUM(C462:C465)</f>
        <v>8620</v>
      </c>
      <c r="D461" s="223">
        <f>SUM(D462:D465)</f>
        <v>-2620</v>
      </c>
      <c r="E461" s="223">
        <f t="shared" si="105"/>
        <v>6000</v>
      </c>
      <c r="F461" s="91">
        <f t="shared" si="106"/>
        <v>69.60556844547564</v>
      </c>
    </row>
    <row r="462" spans="1:6" ht="12.75" customHeight="1" x14ac:dyDescent="0.2">
      <c r="A462" s="43">
        <v>3221</v>
      </c>
      <c r="B462" s="79" t="s">
        <v>46</v>
      </c>
      <c r="C462" s="4">
        <v>2650</v>
      </c>
      <c r="D462" s="4">
        <v>-2150</v>
      </c>
      <c r="E462" s="4">
        <f t="shared" si="105"/>
        <v>500</v>
      </c>
      <c r="F462" s="227">
        <f t="shared" si="106"/>
        <v>18.867924528301888</v>
      </c>
    </row>
    <row r="463" spans="1:6" ht="12.75" customHeight="1" x14ac:dyDescent="0.2">
      <c r="A463" s="43">
        <v>3223</v>
      </c>
      <c r="B463" s="79" t="s">
        <v>47</v>
      </c>
      <c r="C463" s="4">
        <v>660</v>
      </c>
      <c r="D463" s="4">
        <v>-160</v>
      </c>
      <c r="E463" s="4">
        <f t="shared" si="105"/>
        <v>500</v>
      </c>
      <c r="F463" s="227">
        <f t="shared" si="106"/>
        <v>75.757575757575751</v>
      </c>
    </row>
    <row r="464" spans="1:6" ht="12.75" customHeight="1" x14ac:dyDescent="0.2">
      <c r="A464" s="43">
        <v>3224</v>
      </c>
      <c r="B464" s="43" t="s">
        <v>8</v>
      </c>
      <c r="C464" s="4">
        <v>3980</v>
      </c>
      <c r="D464" s="4">
        <v>-1980</v>
      </c>
      <c r="E464" s="4">
        <f t="shared" si="105"/>
        <v>2000</v>
      </c>
      <c r="F464" s="227">
        <f t="shared" si="106"/>
        <v>50.251256281407031</v>
      </c>
    </row>
    <row r="465" spans="1:6" ht="12.75" customHeight="1" x14ac:dyDescent="0.2">
      <c r="A465" s="43">
        <v>3227</v>
      </c>
      <c r="B465" s="79" t="s">
        <v>87</v>
      </c>
      <c r="C465" s="4">
        <v>1330</v>
      </c>
      <c r="D465" s="4">
        <v>1670</v>
      </c>
      <c r="E465" s="4">
        <f t="shared" si="105"/>
        <v>3000</v>
      </c>
      <c r="F465" s="227">
        <f t="shared" si="106"/>
        <v>225.5639097744361</v>
      </c>
    </row>
    <row r="466" spans="1:6" ht="12.75" customHeight="1" x14ac:dyDescent="0.2">
      <c r="A466" s="205">
        <v>323</v>
      </c>
      <c r="B466" s="102" t="s">
        <v>11</v>
      </c>
      <c r="C466" s="223">
        <f>SUM(C467:C473)</f>
        <v>505660</v>
      </c>
      <c r="D466" s="223">
        <f>SUM(D467:D473)</f>
        <v>-10460</v>
      </c>
      <c r="E466" s="223">
        <f t="shared" si="105"/>
        <v>495200</v>
      </c>
      <c r="F466" s="91">
        <f t="shared" si="106"/>
        <v>97.931416366728627</v>
      </c>
    </row>
    <row r="467" spans="1:6" ht="12.75" customHeight="1" x14ac:dyDescent="0.2">
      <c r="A467" s="79">
        <v>3231</v>
      </c>
      <c r="B467" s="79" t="s">
        <v>48</v>
      </c>
      <c r="C467" s="4">
        <v>660</v>
      </c>
      <c r="D467" s="4">
        <v>-160</v>
      </c>
      <c r="E467" s="4">
        <f t="shared" si="105"/>
        <v>500</v>
      </c>
      <c r="F467" s="227">
        <f t="shared" si="106"/>
        <v>75.757575757575751</v>
      </c>
    </row>
    <row r="468" spans="1:6" ht="12.75" customHeight="1" x14ac:dyDescent="0.2">
      <c r="A468" s="79">
        <v>3232</v>
      </c>
      <c r="B468" s="43" t="s">
        <v>12</v>
      </c>
      <c r="C468" s="4">
        <v>13270</v>
      </c>
      <c r="D468" s="4">
        <v>-7270</v>
      </c>
      <c r="E468" s="4">
        <f t="shared" si="105"/>
        <v>6000</v>
      </c>
      <c r="F468" s="227">
        <f t="shared" si="106"/>
        <v>45.214770158251696</v>
      </c>
    </row>
    <row r="469" spans="1:6" ht="12.75" customHeight="1" x14ac:dyDescent="0.2">
      <c r="A469" s="79">
        <v>3233</v>
      </c>
      <c r="B469" s="104" t="s">
        <v>49</v>
      </c>
      <c r="C469" s="228">
        <v>199080</v>
      </c>
      <c r="D469" s="228">
        <v>-20080</v>
      </c>
      <c r="E469" s="228">
        <f t="shared" si="105"/>
        <v>179000</v>
      </c>
      <c r="F469" s="93">
        <f t="shared" si="106"/>
        <v>89.913602571830424</v>
      </c>
    </row>
    <row r="470" spans="1:6" ht="12.75" customHeight="1" x14ac:dyDescent="0.2">
      <c r="A470" s="79">
        <v>3235</v>
      </c>
      <c r="B470" s="104" t="s">
        <v>51</v>
      </c>
      <c r="C470" s="4">
        <v>39820</v>
      </c>
      <c r="D470" s="4">
        <v>-39320</v>
      </c>
      <c r="E470" s="4">
        <f t="shared" si="105"/>
        <v>500</v>
      </c>
      <c r="F470" s="227">
        <f t="shared" si="106"/>
        <v>1.255650426921145</v>
      </c>
    </row>
    <row r="471" spans="1:6" ht="12.75" customHeight="1" x14ac:dyDescent="0.2">
      <c r="A471" s="79">
        <v>3236</v>
      </c>
      <c r="B471" s="104" t="s">
        <v>52</v>
      </c>
      <c r="C471" s="4">
        <v>13270</v>
      </c>
      <c r="D471" s="4">
        <v>-11770</v>
      </c>
      <c r="E471" s="4">
        <f t="shared" si="105"/>
        <v>1500</v>
      </c>
      <c r="F471" s="227">
        <f t="shared" si="106"/>
        <v>11.303692539562924</v>
      </c>
    </row>
    <row r="472" spans="1:6" ht="12.75" customHeight="1" x14ac:dyDescent="0.2">
      <c r="A472" s="79">
        <v>3237</v>
      </c>
      <c r="B472" s="43" t="s">
        <v>13</v>
      </c>
      <c r="C472" s="4">
        <v>238900</v>
      </c>
      <c r="D472" s="4">
        <v>68300</v>
      </c>
      <c r="E472" s="4">
        <f t="shared" si="105"/>
        <v>307200</v>
      </c>
      <c r="F472" s="227">
        <f t="shared" si="106"/>
        <v>128.58936793637506</v>
      </c>
    </row>
    <row r="473" spans="1:6" ht="12.75" customHeight="1" x14ac:dyDescent="0.2">
      <c r="A473" s="79">
        <v>3239</v>
      </c>
      <c r="B473" s="43" t="s">
        <v>53</v>
      </c>
      <c r="C473" s="4">
        <v>660</v>
      </c>
      <c r="D473" s="4">
        <v>-160</v>
      </c>
      <c r="E473" s="4">
        <f t="shared" si="105"/>
        <v>500</v>
      </c>
      <c r="F473" s="227">
        <f t="shared" si="106"/>
        <v>75.757575757575751</v>
      </c>
    </row>
    <row r="474" spans="1:6" ht="12.75" customHeight="1" x14ac:dyDescent="0.2">
      <c r="A474" s="205">
        <v>329</v>
      </c>
      <c r="B474" s="77" t="s">
        <v>54</v>
      </c>
      <c r="C474" s="223">
        <f>SUM(C475:C478)</f>
        <v>120886595</v>
      </c>
      <c r="D474" s="223">
        <f>SUM(D475:D478)</f>
        <v>5709705</v>
      </c>
      <c r="E474" s="223">
        <f t="shared" si="105"/>
        <v>126596300</v>
      </c>
      <c r="F474" s="91">
        <f t="shared" si="106"/>
        <v>104.723191185921</v>
      </c>
    </row>
    <row r="475" spans="1:6" ht="12.75" customHeight="1" x14ac:dyDescent="0.2">
      <c r="A475" s="79">
        <v>3291</v>
      </c>
      <c r="B475" s="105" t="s">
        <v>77</v>
      </c>
      <c r="C475" s="4">
        <v>26545</v>
      </c>
      <c r="D475" s="4">
        <v>-9545</v>
      </c>
      <c r="E475" s="4">
        <f t="shared" si="105"/>
        <v>17000</v>
      </c>
      <c r="F475" s="227">
        <f t="shared" si="106"/>
        <v>64.042192503296292</v>
      </c>
    </row>
    <row r="476" spans="1:6" ht="12.75" customHeight="1" x14ac:dyDescent="0.2">
      <c r="A476" s="79">
        <v>3293</v>
      </c>
      <c r="B476" s="79" t="s">
        <v>56</v>
      </c>
      <c r="C476" s="4">
        <v>6640</v>
      </c>
      <c r="D476" s="4">
        <v>-6140</v>
      </c>
      <c r="E476" s="4">
        <f t="shared" si="105"/>
        <v>500</v>
      </c>
      <c r="F476" s="227">
        <f t="shared" ref="F476:F503" si="114">E476/C476*100</f>
        <v>7.5301204819277112</v>
      </c>
    </row>
    <row r="477" spans="1:6" ht="12.75" customHeight="1" x14ac:dyDescent="0.2">
      <c r="A477" s="79">
        <v>3294</v>
      </c>
      <c r="B477" s="79" t="s">
        <v>125</v>
      </c>
      <c r="C477" s="4">
        <v>2650</v>
      </c>
      <c r="D477" s="4">
        <v>-1650</v>
      </c>
      <c r="E477" s="4">
        <f t="shared" ref="E477:E505" si="115">C477+D477</f>
        <v>1000</v>
      </c>
      <c r="F477" s="227">
        <f t="shared" si="114"/>
        <v>37.735849056603776</v>
      </c>
    </row>
    <row r="478" spans="1:6" ht="12.75" customHeight="1" x14ac:dyDescent="0.2">
      <c r="A478" s="79">
        <v>3299</v>
      </c>
      <c r="B478" s="79" t="s">
        <v>54</v>
      </c>
      <c r="C478" s="4">
        <v>120850760</v>
      </c>
      <c r="D478" s="4">
        <v>5727040</v>
      </c>
      <c r="E478" s="4">
        <f t="shared" si="115"/>
        <v>126577800</v>
      </c>
      <c r="F478" s="227">
        <f t="shared" si="114"/>
        <v>104.73893585774718</v>
      </c>
    </row>
    <row r="479" spans="1:6" ht="12.75" customHeight="1" x14ac:dyDescent="0.2">
      <c r="A479" s="205">
        <v>34</v>
      </c>
      <c r="B479" s="103" t="s">
        <v>15</v>
      </c>
      <c r="C479" s="223">
        <f>C480</f>
        <v>6640</v>
      </c>
      <c r="D479" s="223">
        <f>D480</f>
        <v>-4640</v>
      </c>
      <c r="E479" s="223">
        <f t="shared" si="115"/>
        <v>2000</v>
      </c>
      <c r="F479" s="91">
        <f t="shared" si="114"/>
        <v>30.120481927710845</v>
      </c>
    </row>
    <row r="480" spans="1:6" ht="12.75" customHeight="1" x14ac:dyDescent="0.2">
      <c r="A480" s="205">
        <v>343</v>
      </c>
      <c r="B480" s="77" t="s">
        <v>61</v>
      </c>
      <c r="C480" s="223">
        <f>SUM(C481:C481)</f>
        <v>6640</v>
      </c>
      <c r="D480" s="223">
        <f>SUM(D481:D481)</f>
        <v>-4640</v>
      </c>
      <c r="E480" s="223">
        <f t="shared" si="115"/>
        <v>2000</v>
      </c>
      <c r="F480" s="91">
        <f t="shared" si="114"/>
        <v>30.120481927710845</v>
      </c>
    </row>
    <row r="481" spans="1:8" ht="12.75" customHeight="1" x14ac:dyDescent="0.2">
      <c r="A481" s="78">
        <v>3433</v>
      </c>
      <c r="B481" s="105" t="s">
        <v>73</v>
      </c>
      <c r="C481" s="4">
        <v>6640</v>
      </c>
      <c r="D481" s="4">
        <v>-4640</v>
      </c>
      <c r="E481" s="4">
        <f t="shared" si="115"/>
        <v>2000</v>
      </c>
      <c r="F481" s="227">
        <f t="shared" si="114"/>
        <v>30.120481927710845</v>
      </c>
    </row>
    <row r="482" spans="1:8" ht="12.75" customHeight="1" x14ac:dyDescent="0.2">
      <c r="A482" s="129">
        <v>36</v>
      </c>
      <c r="B482" s="128" t="s">
        <v>127</v>
      </c>
      <c r="C482" s="231">
        <f t="shared" ref="C482:D482" si="116">C483</f>
        <v>801721</v>
      </c>
      <c r="D482" s="231">
        <f t="shared" si="116"/>
        <v>279</v>
      </c>
      <c r="E482" s="231">
        <f t="shared" si="115"/>
        <v>802000</v>
      </c>
      <c r="F482" s="189">
        <f t="shared" si="114"/>
        <v>100.03480013620698</v>
      </c>
      <c r="H482" s="235"/>
    </row>
    <row r="483" spans="1:8" ht="12.75" customHeight="1" x14ac:dyDescent="0.2">
      <c r="A483" s="129">
        <v>363</v>
      </c>
      <c r="B483" s="136" t="s">
        <v>90</v>
      </c>
      <c r="C483" s="231">
        <f>C484</f>
        <v>801721</v>
      </c>
      <c r="D483" s="231">
        <f>D484</f>
        <v>279</v>
      </c>
      <c r="E483" s="231">
        <f t="shared" si="115"/>
        <v>802000</v>
      </c>
      <c r="F483" s="189">
        <f t="shared" si="114"/>
        <v>100.03480013620698</v>
      </c>
    </row>
    <row r="484" spans="1:8" ht="12.75" customHeight="1" x14ac:dyDescent="0.2">
      <c r="A484" s="132">
        <v>3631</v>
      </c>
      <c r="B484" s="135" t="s">
        <v>108</v>
      </c>
      <c r="C484" s="220">
        <v>801721</v>
      </c>
      <c r="D484" s="220">
        <v>279</v>
      </c>
      <c r="E484" s="220">
        <f>C484+D484</f>
        <v>802000</v>
      </c>
      <c r="F484" s="227">
        <f>E484/C484*100</f>
        <v>100.03480013620698</v>
      </c>
    </row>
    <row r="485" spans="1:8" ht="12.75" customHeight="1" x14ac:dyDescent="0.2">
      <c r="A485" s="86">
        <v>37</v>
      </c>
      <c r="B485" s="109" t="s">
        <v>113</v>
      </c>
      <c r="C485" s="223">
        <f>C486</f>
        <v>13270</v>
      </c>
      <c r="D485" s="223">
        <f>D486</f>
        <v>-6270</v>
      </c>
      <c r="E485" s="223">
        <f t="shared" si="115"/>
        <v>7000</v>
      </c>
      <c r="F485" s="189">
        <f t="shared" si="114"/>
        <v>52.750565184626971</v>
      </c>
    </row>
    <row r="486" spans="1:8" ht="12.75" customHeight="1" x14ac:dyDescent="0.2">
      <c r="A486" s="86">
        <v>372</v>
      </c>
      <c r="B486" s="88" t="s">
        <v>114</v>
      </c>
      <c r="C486" s="223">
        <f>SUM(C487:C487)</f>
        <v>13270</v>
      </c>
      <c r="D486" s="223">
        <f>SUM(D487:D487)</f>
        <v>-6270</v>
      </c>
      <c r="E486" s="223">
        <f t="shared" si="115"/>
        <v>7000</v>
      </c>
      <c r="F486" s="189">
        <f t="shared" si="114"/>
        <v>52.750565184626971</v>
      </c>
    </row>
    <row r="487" spans="1:8" ht="12.75" customHeight="1" x14ac:dyDescent="0.2">
      <c r="A487" s="43">
        <v>3721</v>
      </c>
      <c r="B487" s="79" t="s">
        <v>107</v>
      </c>
      <c r="C487" s="4">
        <v>13270</v>
      </c>
      <c r="D487" s="4">
        <v>-6270</v>
      </c>
      <c r="E487" s="4">
        <f t="shared" si="115"/>
        <v>7000</v>
      </c>
      <c r="F487" s="227">
        <f t="shared" si="114"/>
        <v>52.750565184626971</v>
      </c>
    </row>
    <row r="488" spans="1:8" ht="12.75" customHeight="1" x14ac:dyDescent="0.2">
      <c r="A488" s="125">
        <v>4</v>
      </c>
      <c r="B488" s="126" t="s">
        <v>58</v>
      </c>
      <c r="C488" s="223">
        <f t="shared" ref="C488:D489" si="117">C489</f>
        <v>29185</v>
      </c>
      <c r="D488" s="223">
        <f t="shared" si="117"/>
        <v>-5685</v>
      </c>
      <c r="E488" s="223">
        <f t="shared" si="115"/>
        <v>23500</v>
      </c>
      <c r="F488" s="91">
        <f t="shared" si="114"/>
        <v>80.520815487407916</v>
      </c>
    </row>
    <row r="489" spans="1:8" ht="12.75" customHeight="1" x14ac:dyDescent="0.2">
      <c r="A489" s="125">
        <v>42</v>
      </c>
      <c r="B489" s="102" t="s">
        <v>20</v>
      </c>
      <c r="C489" s="223">
        <f t="shared" si="117"/>
        <v>29185</v>
      </c>
      <c r="D489" s="223">
        <f t="shared" si="117"/>
        <v>-5685</v>
      </c>
      <c r="E489" s="223">
        <f t="shared" si="115"/>
        <v>23500</v>
      </c>
      <c r="F489" s="91">
        <f t="shared" si="114"/>
        <v>80.520815487407916</v>
      </c>
    </row>
    <row r="490" spans="1:8" ht="12.75" customHeight="1" x14ac:dyDescent="0.2">
      <c r="A490" s="125">
        <v>422</v>
      </c>
      <c r="B490" s="103" t="s">
        <v>25</v>
      </c>
      <c r="C490" s="223">
        <f>SUM(C491:C495)</f>
        <v>29185</v>
      </c>
      <c r="D490" s="223">
        <f>SUM(D491:D495)</f>
        <v>-5685</v>
      </c>
      <c r="E490" s="223">
        <f t="shared" si="115"/>
        <v>23500</v>
      </c>
      <c r="F490" s="91">
        <f t="shared" si="114"/>
        <v>80.520815487407916</v>
      </c>
    </row>
    <row r="491" spans="1:8" ht="12.75" customHeight="1" x14ac:dyDescent="0.2">
      <c r="A491" s="89" t="s">
        <v>21</v>
      </c>
      <c r="B491" s="112" t="s">
        <v>22</v>
      </c>
      <c r="C491" s="4">
        <v>660</v>
      </c>
      <c r="D491" s="4">
        <v>-160</v>
      </c>
      <c r="E491" s="4">
        <f t="shared" si="115"/>
        <v>500</v>
      </c>
      <c r="F491" s="227">
        <f t="shared" si="114"/>
        <v>75.757575757575751</v>
      </c>
    </row>
    <row r="492" spans="1:8" ht="12.75" customHeight="1" x14ac:dyDescent="0.2">
      <c r="A492" s="43" t="s">
        <v>23</v>
      </c>
      <c r="B492" s="43" t="s">
        <v>24</v>
      </c>
      <c r="C492" s="4">
        <v>660</v>
      </c>
      <c r="D492" s="4">
        <v>-160</v>
      </c>
      <c r="E492" s="4">
        <f t="shared" si="115"/>
        <v>500</v>
      </c>
      <c r="F492" s="227">
        <f t="shared" si="114"/>
        <v>75.757575757575751</v>
      </c>
    </row>
    <row r="493" spans="1:8" ht="12.75" customHeight="1" x14ac:dyDescent="0.2">
      <c r="A493" s="43">
        <v>4223</v>
      </c>
      <c r="B493" s="43" t="s">
        <v>176</v>
      </c>
      <c r="C493" s="4">
        <v>660</v>
      </c>
      <c r="D493" s="4">
        <v>1340</v>
      </c>
      <c r="E493" s="4">
        <f t="shared" si="115"/>
        <v>2000</v>
      </c>
      <c r="F493" s="227">
        <f t="shared" si="114"/>
        <v>303.030303030303</v>
      </c>
    </row>
    <row r="494" spans="1:8" ht="12.75" customHeight="1" x14ac:dyDescent="0.2">
      <c r="A494" s="43">
        <v>4225</v>
      </c>
      <c r="B494" s="79" t="s">
        <v>102</v>
      </c>
      <c r="C494" s="4">
        <v>660</v>
      </c>
      <c r="D494" s="4">
        <v>-160</v>
      </c>
      <c r="E494" s="4">
        <f t="shared" si="115"/>
        <v>500</v>
      </c>
      <c r="F494" s="227">
        <f t="shared" si="114"/>
        <v>75.757575757575751</v>
      </c>
    </row>
    <row r="495" spans="1:8" ht="12.75" customHeight="1" x14ac:dyDescent="0.2">
      <c r="A495" s="43">
        <v>4227</v>
      </c>
      <c r="B495" s="79" t="s">
        <v>103</v>
      </c>
      <c r="C495" s="4">
        <v>26545</v>
      </c>
      <c r="D495" s="4">
        <v>-6545</v>
      </c>
      <c r="E495" s="4">
        <f t="shared" si="115"/>
        <v>20000</v>
      </c>
      <c r="F495" s="227">
        <f t="shared" si="114"/>
        <v>75.343755886230923</v>
      </c>
    </row>
    <row r="496" spans="1:8" ht="12.75" customHeight="1" x14ac:dyDescent="0.2">
      <c r="A496" s="174"/>
      <c r="B496" s="142"/>
      <c r="D496" s="235"/>
      <c r="E496" s="235"/>
      <c r="F496" s="227"/>
    </row>
    <row r="497" spans="1:6" ht="12.75" customHeight="1" x14ac:dyDescent="0.2">
      <c r="A497" s="175"/>
      <c r="B497" s="173"/>
      <c r="D497" s="235"/>
      <c r="E497" s="235"/>
      <c r="F497" s="227"/>
    </row>
    <row r="498" spans="1:6" ht="12.75" customHeight="1" x14ac:dyDescent="0.2">
      <c r="B498" s="246"/>
      <c r="C498" s="223"/>
      <c r="D498" s="223"/>
      <c r="E498" s="223"/>
      <c r="F498" s="243"/>
    </row>
    <row r="499" spans="1:6" ht="12.75" customHeight="1" x14ac:dyDescent="0.2">
      <c r="A499" s="132"/>
      <c r="B499" s="246"/>
      <c r="C499" s="223"/>
      <c r="D499" s="223"/>
      <c r="E499" s="223"/>
      <c r="F499" s="243"/>
    </row>
    <row r="500" spans="1:6" ht="12.75" customHeight="1" x14ac:dyDescent="0.2">
      <c r="B500" s="247"/>
      <c r="C500" s="215"/>
      <c r="D500" s="215"/>
      <c r="E500" s="215"/>
      <c r="F500" s="244"/>
    </row>
    <row r="501" spans="1:6" ht="12.75" customHeight="1" x14ac:dyDescent="0.2">
      <c r="A501" s="132"/>
      <c r="B501" s="247"/>
      <c r="C501" s="215"/>
      <c r="D501" s="215"/>
      <c r="E501" s="215"/>
      <c r="F501" s="244"/>
    </row>
    <row r="502" spans="1:6" ht="12.75" customHeight="1" x14ac:dyDescent="0.2">
      <c r="B502" s="246"/>
      <c r="C502" s="223"/>
      <c r="D502" s="223"/>
      <c r="E502" s="223"/>
      <c r="F502" s="243"/>
    </row>
    <row r="503" spans="1:6" ht="12.75" customHeight="1" x14ac:dyDescent="0.2">
      <c r="A503" s="174"/>
      <c r="B503" s="246"/>
      <c r="C503" s="223"/>
      <c r="D503" s="223"/>
      <c r="E503" s="223"/>
      <c r="F503" s="243"/>
    </row>
    <row r="504" spans="1:6" ht="12.75" customHeight="1" x14ac:dyDescent="0.2">
      <c r="A504" s="175"/>
      <c r="B504" s="246"/>
      <c r="D504" s="235"/>
      <c r="E504" s="235"/>
    </row>
    <row r="505" spans="1:6" ht="12.75" customHeight="1" x14ac:dyDescent="0.2">
      <c r="A505" s="176"/>
      <c r="B505" s="249"/>
      <c r="C505" s="223"/>
      <c r="D505" s="223"/>
      <c r="E505" s="223"/>
    </row>
    <row r="506" spans="1:6" ht="12.75" customHeight="1" x14ac:dyDescent="0.2"/>
    <row r="507" spans="1:6" ht="12.75" customHeight="1" x14ac:dyDescent="0.2">
      <c r="A507" s="132"/>
      <c r="B507" s="172"/>
      <c r="D507" s="235"/>
      <c r="E507" s="235"/>
    </row>
    <row r="508" spans="1:6" ht="12.75" customHeight="1" x14ac:dyDescent="0.2"/>
    <row r="509" spans="1:6" ht="12.75" customHeight="1" x14ac:dyDescent="0.2">
      <c r="A509" s="132"/>
      <c r="B509" s="172"/>
    </row>
    <row r="510" spans="1:6" ht="12.75" customHeight="1" x14ac:dyDescent="0.2"/>
    <row r="511" spans="1:6" ht="12.75" customHeight="1" x14ac:dyDescent="0.2">
      <c r="A511" s="174"/>
      <c r="B511" s="142"/>
    </row>
    <row r="512" spans="1:6" ht="12.75" customHeight="1" x14ac:dyDescent="0.2">
      <c r="A512" s="175"/>
      <c r="B512" s="173"/>
    </row>
    <row r="513" spans="1:6" ht="12.75" customHeight="1" x14ac:dyDescent="0.2">
      <c r="A513" s="175"/>
      <c r="B513" s="173"/>
    </row>
    <row r="514" spans="1:6" ht="12.75" customHeight="1" x14ac:dyDescent="0.2">
      <c r="A514" s="175"/>
      <c r="B514" s="173"/>
    </row>
    <row r="515" spans="1:6" ht="12.75" customHeight="1" x14ac:dyDescent="0.2">
      <c r="A515" s="175"/>
      <c r="B515" s="173"/>
      <c r="C515" s="253"/>
      <c r="D515" s="253"/>
      <c r="E515" s="253"/>
      <c r="F515" s="253"/>
    </row>
    <row r="516" spans="1:6" ht="12.75" customHeight="1" x14ac:dyDescent="0.2">
      <c r="A516" s="175"/>
      <c r="B516" s="173"/>
    </row>
    <row r="517" spans="1:6" ht="12.75" customHeight="1" x14ac:dyDescent="0.2">
      <c r="A517" s="175"/>
      <c r="B517" s="173"/>
      <c r="C517" s="253"/>
      <c r="D517" s="253"/>
      <c r="E517" s="253"/>
      <c r="F517" s="253"/>
    </row>
    <row r="518" spans="1:6" ht="12.75" customHeight="1" x14ac:dyDescent="0.2">
      <c r="A518" s="175"/>
      <c r="B518" s="173"/>
    </row>
    <row r="519" spans="1:6" ht="12.75" customHeight="1" x14ac:dyDescent="0.2">
      <c r="C519" s="153"/>
      <c r="D519" s="153"/>
      <c r="E519" s="153"/>
      <c r="F519" s="153"/>
    </row>
    <row r="520" spans="1:6" ht="12.75" customHeight="1" x14ac:dyDescent="0.2">
      <c r="A520" s="132"/>
      <c r="B520" s="172"/>
    </row>
    <row r="521" spans="1:6" ht="12.75" customHeight="1" x14ac:dyDescent="0.2"/>
    <row r="522" spans="1:6" ht="12.75" customHeight="1" x14ac:dyDescent="0.2">
      <c r="A522" s="132"/>
      <c r="B522" s="172"/>
    </row>
    <row r="523" spans="1:6" ht="12.75" customHeight="1" x14ac:dyDescent="0.2"/>
    <row r="524" spans="1:6" ht="12.75" customHeight="1" x14ac:dyDescent="0.2">
      <c r="A524" s="174"/>
      <c r="B524" s="142"/>
    </row>
    <row r="525" spans="1:6" ht="12.75" customHeight="1" x14ac:dyDescent="0.2">
      <c r="A525" s="175"/>
      <c r="B525" s="173"/>
    </row>
    <row r="526" spans="1:6" ht="12.75" customHeight="1" x14ac:dyDescent="0.2">
      <c r="A526" s="175"/>
      <c r="B526" s="173"/>
    </row>
    <row r="527" spans="1:6" ht="12.75" customHeight="1" x14ac:dyDescent="0.2"/>
    <row r="528" spans="1:6" ht="12.75" customHeight="1" x14ac:dyDescent="0.2">
      <c r="A528" s="132"/>
      <c r="B528" s="172"/>
    </row>
    <row r="529" spans="1:2" ht="12.75" customHeight="1" x14ac:dyDescent="0.2"/>
    <row r="530" spans="1:2" ht="12.75" customHeight="1" x14ac:dyDescent="0.2">
      <c r="A530" s="132"/>
      <c r="B530" s="172"/>
    </row>
    <row r="531" spans="1:2" ht="12.75" customHeight="1" x14ac:dyDescent="0.2"/>
    <row r="532" spans="1:2" ht="12.75" customHeight="1" x14ac:dyDescent="0.2">
      <c r="A532" s="174"/>
      <c r="B532" s="142"/>
    </row>
    <row r="533" spans="1:2" ht="12.75" customHeight="1" x14ac:dyDescent="0.2">
      <c r="A533" s="175"/>
      <c r="B533" s="173"/>
    </row>
    <row r="534" spans="1:2" ht="12.75" customHeight="1" x14ac:dyDescent="0.2">
      <c r="A534" s="175"/>
      <c r="B534" s="173"/>
    </row>
    <row r="535" spans="1:2" ht="12.75" customHeight="1" x14ac:dyDescent="0.2"/>
    <row r="536" spans="1:2" ht="12.75" customHeight="1" x14ac:dyDescent="0.2">
      <c r="A536" s="132"/>
      <c r="B536" s="172"/>
    </row>
    <row r="537" spans="1:2" ht="12.75" customHeight="1" x14ac:dyDescent="0.2"/>
    <row r="538" spans="1:2" ht="12.75" customHeight="1" x14ac:dyDescent="0.2">
      <c r="A538" s="132"/>
      <c r="B538" s="172"/>
    </row>
    <row r="539" spans="1:2" ht="12.75" customHeight="1" x14ac:dyDescent="0.2"/>
    <row r="540" spans="1:2" ht="12.75" customHeight="1" x14ac:dyDescent="0.2">
      <c r="A540" s="174"/>
      <c r="B540" s="142"/>
    </row>
    <row r="541" spans="1:2" ht="12.75" customHeight="1" x14ac:dyDescent="0.2">
      <c r="A541" s="175"/>
      <c r="B541" s="173"/>
    </row>
    <row r="542" spans="1:2" ht="12.75" customHeight="1" x14ac:dyDescent="0.2"/>
    <row r="543" spans="1:2" ht="12.75" customHeight="1" x14ac:dyDescent="0.2">
      <c r="A543" s="132"/>
      <c r="B543" s="172"/>
    </row>
    <row r="544" spans="1:2" ht="12.75" customHeight="1" x14ac:dyDescent="0.2"/>
    <row r="545" spans="1:2" ht="12.75" customHeight="1" x14ac:dyDescent="0.2">
      <c r="A545" s="132"/>
      <c r="B545" s="172"/>
    </row>
    <row r="546" spans="1:2" ht="12.75" customHeight="1" x14ac:dyDescent="0.2"/>
    <row r="547" spans="1:2" ht="12.75" customHeight="1" x14ac:dyDescent="0.2">
      <c r="A547" s="174"/>
      <c r="B547" s="142"/>
    </row>
    <row r="548" spans="1:2" ht="12.75" customHeight="1" x14ac:dyDescent="0.2">
      <c r="A548" s="175"/>
      <c r="B548" s="173"/>
    </row>
    <row r="549" spans="1:2" ht="12.75" customHeight="1" x14ac:dyDescent="0.2">
      <c r="A549" s="175"/>
      <c r="B549" s="173"/>
    </row>
    <row r="550" spans="1:2" ht="12.75" customHeight="1" x14ac:dyDescent="0.2"/>
    <row r="551" spans="1:2" ht="12.75" customHeight="1" x14ac:dyDescent="0.2">
      <c r="A551" s="132"/>
      <c r="B551" s="172"/>
    </row>
    <row r="552" spans="1:2" ht="12.75" customHeight="1" x14ac:dyDescent="0.2"/>
    <row r="553" spans="1:2" ht="12.75" customHeight="1" x14ac:dyDescent="0.2">
      <c r="A553" s="132"/>
      <c r="B553" s="172"/>
    </row>
    <row r="554" spans="1:2" ht="12.75" customHeight="1" x14ac:dyDescent="0.2"/>
    <row r="555" spans="1:2" ht="12.75" customHeight="1" x14ac:dyDescent="0.2">
      <c r="A555" s="174"/>
      <c r="B555" s="142"/>
    </row>
    <row r="556" spans="1:2" ht="12.75" customHeight="1" x14ac:dyDescent="0.2">
      <c r="A556" s="175"/>
      <c r="B556" s="173"/>
    </row>
    <row r="557" spans="1:2" ht="12.75" customHeight="1" x14ac:dyDescent="0.2"/>
    <row r="558" spans="1:2" ht="12.75" customHeight="1" x14ac:dyDescent="0.2">
      <c r="A558" s="132"/>
      <c r="B558" s="172"/>
    </row>
    <row r="559" spans="1:2" ht="12.75" customHeight="1" x14ac:dyDescent="0.2"/>
    <row r="560" spans="1:2" ht="12.75" customHeight="1" x14ac:dyDescent="0.2">
      <c r="A560" s="132"/>
      <c r="B560" s="172"/>
    </row>
    <row r="561" spans="1:2" ht="12.75" customHeight="1" x14ac:dyDescent="0.2"/>
    <row r="562" spans="1:2" ht="12.75" customHeight="1" x14ac:dyDescent="0.2">
      <c r="A562" s="174"/>
      <c r="B562" s="142"/>
    </row>
    <row r="563" spans="1:2" ht="12.75" customHeight="1" x14ac:dyDescent="0.2">
      <c r="A563" s="175"/>
      <c r="B563" s="173"/>
    </row>
    <row r="564" spans="1:2" ht="12.75" customHeight="1" x14ac:dyDescent="0.2">
      <c r="A564" s="175"/>
      <c r="B564" s="173"/>
    </row>
    <row r="565" spans="1:2" ht="12.75" customHeight="1" x14ac:dyDescent="0.2"/>
    <row r="566" spans="1:2" ht="12.75" customHeight="1" x14ac:dyDescent="0.2">
      <c r="A566" s="132"/>
      <c r="B566" s="172"/>
    </row>
    <row r="567" spans="1:2" ht="12.75" customHeight="1" x14ac:dyDescent="0.2"/>
    <row r="568" spans="1:2" ht="12.75" customHeight="1" x14ac:dyDescent="0.2">
      <c r="A568" s="132"/>
      <c r="B568" s="172"/>
    </row>
    <row r="569" spans="1:2" ht="12.75" customHeight="1" x14ac:dyDescent="0.2"/>
    <row r="570" spans="1:2" ht="12.75" customHeight="1" x14ac:dyDescent="0.2">
      <c r="A570" s="174"/>
      <c r="B570" s="142"/>
    </row>
    <row r="571" spans="1:2" ht="12.75" customHeight="1" x14ac:dyDescent="0.2">
      <c r="A571" s="175"/>
      <c r="B571" s="173"/>
    </row>
    <row r="572" spans="1:2" ht="12.75" customHeight="1" x14ac:dyDescent="0.2"/>
    <row r="573" spans="1:2" ht="12.75" customHeight="1" x14ac:dyDescent="0.2">
      <c r="A573" s="132"/>
      <c r="B573" s="172"/>
    </row>
    <row r="574" spans="1:2" ht="12.75" customHeight="1" x14ac:dyDescent="0.2"/>
    <row r="575" spans="1:2" ht="12.75" customHeight="1" x14ac:dyDescent="0.2">
      <c r="A575" s="132"/>
      <c r="B575" s="172"/>
    </row>
    <row r="576" spans="1:2" ht="12.75" customHeight="1" x14ac:dyDescent="0.2"/>
    <row r="577" spans="1:2" ht="12.75" customHeight="1" x14ac:dyDescent="0.2">
      <c r="A577" s="174"/>
      <c r="B577" s="142"/>
    </row>
    <row r="578" spans="1:2" ht="12.75" customHeight="1" x14ac:dyDescent="0.2">
      <c r="A578" s="175"/>
      <c r="B578" s="173"/>
    </row>
    <row r="579" spans="1:2" ht="12.75" customHeight="1" x14ac:dyDescent="0.2"/>
    <row r="580" spans="1:2" ht="12.75" customHeight="1" x14ac:dyDescent="0.2">
      <c r="A580" s="132"/>
      <c r="B580" s="172"/>
    </row>
    <row r="581" spans="1:2" ht="12.75" customHeight="1" x14ac:dyDescent="0.2"/>
    <row r="582" spans="1:2" ht="12.75" customHeight="1" x14ac:dyDescent="0.2">
      <c r="A582" s="132"/>
      <c r="B582" s="172"/>
    </row>
    <row r="583" spans="1:2" ht="12.75" customHeight="1" x14ac:dyDescent="0.2"/>
    <row r="584" spans="1:2" ht="12.75" customHeight="1" x14ac:dyDescent="0.2">
      <c r="A584" s="174"/>
      <c r="B584" s="142"/>
    </row>
    <row r="585" spans="1:2" ht="12.75" customHeight="1" x14ac:dyDescent="0.2">
      <c r="A585" s="175"/>
      <c r="B585" s="173"/>
    </row>
    <row r="586" spans="1:2" ht="12.75" customHeight="1" x14ac:dyDescent="0.2"/>
    <row r="587" spans="1:2" ht="12.75" customHeight="1" x14ac:dyDescent="0.2">
      <c r="A587" s="132"/>
      <c r="B587" s="172"/>
    </row>
    <row r="588" spans="1:2" ht="12.75" customHeight="1" x14ac:dyDescent="0.2"/>
    <row r="589" spans="1:2" ht="12.75" customHeight="1" x14ac:dyDescent="0.2">
      <c r="A589" s="132"/>
      <c r="B589" s="172"/>
    </row>
    <row r="590" spans="1:2" ht="12.75" customHeight="1" x14ac:dyDescent="0.2"/>
    <row r="591" spans="1:2" ht="12.75" customHeight="1" x14ac:dyDescent="0.2">
      <c r="A591" s="174"/>
      <c r="B591" s="142"/>
    </row>
    <row r="592" spans="1:2" ht="12.75" customHeight="1" x14ac:dyDescent="0.2">
      <c r="A592" s="175"/>
      <c r="B592" s="173"/>
    </row>
    <row r="593" spans="1:2" ht="12.75" customHeight="1" x14ac:dyDescent="0.2"/>
    <row r="594" spans="1:2" ht="12.75" customHeight="1" x14ac:dyDescent="0.2">
      <c r="A594" s="132"/>
      <c r="B594" s="172"/>
    </row>
    <row r="595" spans="1:2" ht="12.75" customHeight="1" x14ac:dyDescent="0.2"/>
    <row r="596" spans="1:2" ht="12.75" customHeight="1" x14ac:dyDescent="0.2">
      <c r="A596" s="132"/>
      <c r="B596" s="172"/>
    </row>
    <row r="597" spans="1:2" ht="12.75" customHeight="1" x14ac:dyDescent="0.2"/>
    <row r="598" spans="1:2" ht="12.75" customHeight="1" x14ac:dyDescent="0.2">
      <c r="A598" s="174"/>
      <c r="B598" s="142"/>
    </row>
    <row r="599" spans="1:2" ht="12.75" customHeight="1" x14ac:dyDescent="0.2">
      <c r="A599" s="175"/>
      <c r="B599" s="173"/>
    </row>
    <row r="600" spans="1:2" ht="12.75" customHeight="1" x14ac:dyDescent="0.2"/>
    <row r="601" spans="1:2" ht="12.75" customHeight="1" x14ac:dyDescent="0.2">
      <c r="A601" s="132"/>
      <c r="B601" s="172"/>
    </row>
    <row r="602" spans="1:2" ht="12.75" customHeight="1" x14ac:dyDescent="0.2"/>
    <row r="603" spans="1:2" ht="12.75" customHeight="1" x14ac:dyDescent="0.2">
      <c r="A603" s="132"/>
      <c r="B603" s="172"/>
    </row>
    <row r="604" spans="1:2" ht="12.75" customHeight="1" x14ac:dyDescent="0.2"/>
    <row r="605" spans="1:2" ht="12.75" customHeight="1" x14ac:dyDescent="0.2">
      <c r="A605" s="174"/>
      <c r="B605" s="142"/>
    </row>
    <row r="606" spans="1:2" ht="12.75" customHeight="1" x14ac:dyDescent="0.2">
      <c r="A606" s="175"/>
      <c r="B606" s="173"/>
    </row>
    <row r="607" spans="1:2" ht="12.75" customHeight="1" x14ac:dyDescent="0.2"/>
    <row r="608" spans="1:2" ht="12.75" customHeight="1" x14ac:dyDescent="0.2">
      <c r="A608" s="132"/>
      <c r="B608" s="172"/>
    </row>
    <row r="609" spans="1:2" ht="12.75" customHeight="1" x14ac:dyDescent="0.2"/>
    <row r="610" spans="1:2" ht="12.75" customHeight="1" x14ac:dyDescent="0.2">
      <c r="A610" s="132"/>
      <c r="B610" s="172"/>
    </row>
    <row r="611" spans="1:2" ht="12.75" customHeight="1" x14ac:dyDescent="0.2"/>
    <row r="612" spans="1:2" ht="12.75" customHeight="1" x14ac:dyDescent="0.2">
      <c r="A612" s="174"/>
      <c r="B612" s="142"/>
    </row>
    <row r="613" spans="1:2" ht="12.75" customHeight="1" x14ac:dyDescent="0.2">
      <c r="A613" s="175"/>
      <c r="B613" s="173"/>
    </row>
    <row r="614" spans="1:2" ht="12.75" customHeight="1" x14ac:dyDescent="0.2"/>
    <row r="615" spans="1:2" ht="12.75" customHeight="1" x14ac:dyDescent="0.2">
      <c r="A615" s="132"/>
      <c r="B615" s="172"/>
    </row>
    <row r="616" spans="1:2" ht="12.75" customHeight="1" x14ac:dyDescent="0.2"/>
    <row r="617" spans="1:2" ht="12.75" customHeight="1" x14ac:dyDescent="0.2">
      <c r="A617" s="132"/>
      <c r="B617" s="172"/>
    </row>
    <row r="618" spans="1:2" ht="12.75" customHeight="1" x14ac:dyDescent="0.2"/>
    <row r="619" spans="1:2" ht="12.75" customHeight="1" x14ac:dyDescent="0.2">
      <c r="A619" s="174"/>
      <c r="B619" s="142"/>
    </row>
    <row r="620" spans="1:2" ht="12.75" customHeight="1" x14ac:dyDescent="0.2">
      <c r="A620" s="175"/>
      <c r="B620" s="173"/>
    </row>
    <row r="621" spans="1:2" ht="12.75" customHeight="1" x14ac:dyDescent="0.2">
      <c r="A621" s="175"/>
      <c r="B621" s="173"/>
    </row>
    <row r="622" spans="1:2" ht="12.75" customHeight="1" x14ac:dyDescent="0.2">
      <c r="A622" s="132"/>
      <c r="B622" s="172"/>
    </row>
    <row r="623" spans="1:2" ht="12.75" customHeight="1" x14ac:dyDescent="0.2"/>
    <row r="624" spans="1:2" ht="12.75" customHeight="1" x14ac:dyDescent="0.2">
      <c r="A624" s="132"/>
      <c r="B624" s="172"/>
    </row>
    <row r="625" spans="1:2" ht="12.75" customHeight="1" x14ac:dyDescent="0.2"/>
    <row r="626" spans="1:2" ht="12.75" customHeight="1" x14ac:dyDescent="0.2">
      <c r="A626" s="174"/>
      <c r="B626" s="142"/>
    </row>
    <row r="627" spans="1:2" ht="12.75" customHeight="1" x14ac:dyDescent="0.2">
      <c r="A627" s="175"/>
      <c r="B627" s="173"/>
    </row>
    <row r="628" spans="1:2" ht="12.75" customHeight="1" x14ac:dyDescent="0.2">
      <c r="A628" s="175"/>
      <c r="B628" s="173"/>
    </row>
    <row r="629" spans="1:2" ht="12.75" customHeight="1" x14ac:dyDescent="0.2"/>
    <row r="630" spans="1:2" ht="12.75" customHeight="1" x14ac:dyDescent="0.2">
      <c r="A630" s="132"/>
      <c r="B630" s="172"/>
    </row>
    <row r="631" spans="1:2" ht="12.75" customHeight="1" x14ac:dyDescent="0.2"/>
    <row r="632" spans="1:2" ht="12.75" customHeight="1" x14ac:dyDescent="0.2">
      <c r="A632" s="132"/>
      <c r="B632" s="172"/>
    </row>
    <row r="633" spans="1:2" ht="12.75" customHeight="1" x14ac:dyDescent="0.2"/>
    <row r="634" spans="1:2" ht="12.75" customHeight="1" x14ac:dyDescent="0.2">
      <c r="A634" s="174"/>
      <c r="B634" s="142"/>
    </row>
    <row r="635" spans="1:2" ht="12.75" customHeight="1" x14ac:dyDescent="0.2">
      <c r="A635" s="175"/>
      <c r="B635" s="173"/>
    </row>
    <row r="636" spans="1:2" ht="12.75" customHeight="1" x14ac:dyDescent="0.2"/>
    <row r="637" spans="1:2" ht="12.75" customHeight="1" x14ac:dyDescent="0.2">
      <c r="A637" s="132"/>
      <c r="B637" s="172"/>
    </row>
    <row r="638" spans="1:2" ht="12.75" customHeight="1" x14ac:dyDescent="0.2"/>
    <row r="639" spans="1:2" ht="12.75" customHeight="1" x14ac:dyDescent="0.2">
      <c r="A639" s="132"/>
      <c r="B639" s="172"/>
    </row>
    <row r="640" spans="1:2" ht="12.75" customHeight="1" x14ac:dyDescent="0.2"/>
    <row r="641" spans="1:2" ht="12.75" customHeight="1" x14ac:dyDescent="0.2">
      <c r="A641" s="174"/>
      <c r="B641" s="142"/>
    </row>
    <row r="642" spans="1:2" ht="12.75" customHeight="1" x14ac:dyDescent="0.2">
      <c r="A642" s="175"/>
      <c r="B642" s="173"/>
    </row>
    <row r="643" spans="1:2" ht="12.75" customHeight="1" x14ac:dyDescent="0.2"/>
    <row r="644" spans="1:2" ht="12.75" customHeight="1" x14ac:dyDescent="0.2">
      <c r="A644" s="132"/>
      <c r="B644" s="172"/>
    </row>
    <row r="645" spans="1:2" ht="12.75" customHeight="1" x14ac:dyDescent="0.2"/>
    <row r="646" spans="1:2" ht="12.75" customHeight="1" x14ac:dyDescent="0.2">
      <c r="A646" s="132"/>
      <c r="B646" s="172"/>
    </row>
    <row r="647" spans="1:2" ht="12.75" customHeight="1" x14ac:dyDescent="0.2"/>
    <row r="648" spans="1:2" ht="12.75" customHeight="1" x14ac:dyDescent="0.2">
      <c r="A648" s="174"/>
      <c r="B648" s="142"/>
    </row>
    <row r="649" spans="1:2" ht="12.75" customHeight="1" x14ac:dyDescent="0.2">
      <c r="A649" s="175"/>
      <c r="B649" s="173"/>
    </row>
    <row r="650" spans="1:2" ht="12.75" customHeight="1" x14ac:dyDescent="0.2"/>
    <row r="651" spans="1:2" ht="12.75" customHeight="1" x14ac:dyDescent="0.2">
      <c r="A651" s="132"/>
      <c r="B651" s="172"/>
    </row>
    <row r="652" spans="1:2" ht="12.75" customHeight="1" x14ac:dyDescent="0.2"/>
    <row r="653" spans="1:2" ht="12.75" customHeight="1" x14ac:dyDescent="0.2">
      <c r="A653" s="132"/>
      <c r="B653" s="172"/>
    </row>
    <row r="654" spans="1:2" ht="12.75" customHeight="1" x14ac:dyDescent="0.2"/>
    <row r="655" spans="1:2" ht="12.75" customHeight="1" x14ac:dyDescent="0.2">
      <c r="A655" s="174"/>
      <c r="B655" s="142"/>
    </row>
    <row r="656" spans="1:2" ht="12.75" customHeight="1" x14ac:dyDescent="0.2">
      <c r="A656" s="175"/>
      <c r="B656" s="173"/>
    </row>
    <row r="657" spans="1:2" ht="12.75" customHeight="1" x14ac:dyDescent="0.2"/>
    <row r="658" spans="1:2" ht="12.75" customHeight="1" x14ac:dyDescent="0.2">
      <c r="A658" s="132"/>
      <c r="B658" s="172"/>
    </row>
    <row r="659" spans="1:2" ht="12.75" customHeight="1" x14ac:dyDescent="0.2"/>
    <row r="660" spans="1:2" ht="12.75" customHeight="1" x14ac:dyDescent="0.2">
      <c r="A660" s="132"/>
      <c r="B660" s="172"/>
    </row>
    <row r="661" spans="1:2" ht="12.75" customHeight="1" x14ac:dyDescent="0.2"/>
    <row r="662" spans="1:2" ht="12.75" customHeight="1" x14ac:dyDescent="0.2">
      <c r="A662" s="174"/>
      <c r="B662" s="142"/>
    </row>
    <row r="663" spans="1:2" ht="12.75" customHeight="1" x14ac:dyDescent="0.2">
      <c r="A663" s="175"/>
      <c r="B663" s="173"/>
    </row>
    <row r="664" spans="1:2" ht="12.75" customHeight="1" x14ac:dyDescent="0.2"/>
    <row r="665" spans="1:2" ht="12.75" customHeight="1" x14ac:dyDescent="0.2">
      <c r="A665" s="132"/>
      <c r="B665" s="172"/>
    </row>
    <row r="666" spans="1:2" ht="12.75" customHeight="1" x14ac:dyDescent="0.2"/>
    <row r="667" spans="1:2" ht="12.75" customHeight="1" x14ac:dyDescent="0.2">
      <c r="A667" s="132"/>
      <c r="B667" s="172"/>
    </row>
    <row r="668" spans="1:2" ht="12.75" customHeight="1" x14ac:dyDescent="0.2"/>
    <row r="669" spans="1:2" ht="12.75" customHeight="1" x14ac:dyDescent="0.2">
      <c r="A669" s="174"/>
      <c r="B669" s="142"/>
    </row>
    <row r="670" spans="1:2" ht="12.75" customHeight="1" x14ac:dyDescent="0.2">
      <c r="A670" s="175"/>
      <c r="B670" s="173"/>
    </row>
    <row r="671" spans="1:2" ht="12.75" customHeight="1" x14ac:dyDescent="0.2"/>
    <row r="672" spans="1:2" ht="12.75" customHeight="1" x14ac:dyDescent="0.2">
      <c r="A672" s="132"/>
      <c r="B672" s="172"/>
    </row>
    <row r="673" spans="1:2" ht="12.75" customHeight="1" x14ac:dyDescent="0.2"/>
    <row r="674" spans="1:2" ht="12.75" customHeight="1" x14ac:dyDescent="0.2">
      <c r="A674" s="132"/>
      <c r="B674" s="172"/>
    </row>
    <row r="675" spans="1:2" ht="12.75" customHeight="1" x14ac:dyDescent="0.2"/>
    <row r="676" spans="1:2" ht="12.75" customHeight="1" x14ac:dyDescent="0.2">
      <c r="A676" s="174"/>
      <c r="B676" s="142"/>
    </row>
    <row r="677" spans="1:2" ht="12.75" customHeight="1" x14ac:dyDescent="0.2">
      <c r="A677" s="175"/>
      <c r="B677" s="173"/>
    </row>
    <row r="678" spans="1:2" ht="12.75" customHeight="1" x14ac:dyDescent="0.2"/>
    <row r="679" spans="1:2" ht="12.75" customHeight="1" x14ac:dyDescent="0.2">
      <c r="A679" s="132"/>
      <c r="B679" s="172"/>
    </row>
    <row r="680" spans="1:2" ht="12.75" customHeight="1" x14ac:dyDescent="0.2"/>
    <row r="681" spans="1:2" ht="12.75" customHeight="1" x14ac:dyDescent="0.2">
      <c r="A681" s="132"/>
      <c r="B681" s="172"/>
    </row>
    <row r="682" spans="1:2" ht="12.75" customHeight="1" x14ac:dyDescent="0.2"/>
    <row r="683" spans="1:2" ht="12.75" customHeight="1" x14ac:dyDescent="0.2">
      <c r="A683" s="174"/>
      <c r="B683" s="142"/>
    </row>
    <row r="684" spans="1:2" ht="12.75" customHeight="1" x14ac:dyDescent="0.2">
      <c r="A684" s="175"/>
      <c r="B684" s="173"/>
    </row>
    <row r="685" spans="1:2" ht="12.75" customHeight="1" x14ac:dyDescent="0.2"/>
    <row r="686" spans="1:2" ht="12.75" customHeight="1" x14ac:dyDescent="0.2">
      <c r="A686" s="132"/>
      <c r="B686" s="172"/>
    </row>
    <row r="687" spans="1:2" ht="12.75" customHeight="1" x14ac:dyDescent="0.2"/>
    <row r="688" spans="1:2" ht="12.75" customHeight="1" x14ac:dyDescent="0.2">
      <c r="A688" s="132"/>
      <c r="B688" s="172"/>
    </row>
    <row r="689" spans="1:2" ht="12.75" customHeight="1" x14ac:dyDescent="0.2">
      <c r="A689" s="132"/>
      <c r="B689" s="172"/>
    </row>
    <row r="690" spans="1:2" ht="12.75" customHeight="1" x14ac:dyDescent="0.2">
      <c r="A690" s="163"/>
      <c r="B690" s="168"/>
    </row>
    <row r="691" spans="1:2" ht="12.75" customHeight="1" x14ac:dyDescent="0.2">
      <c r="A691" s="175"/>
      <c r="B691" s="173"/>
    </row>
    <row r="692" spans="1:2" ht="12.75" customHeight="1" x14ac:dyDescent="0.2"/>
    <row r="693" spans="1:2" ht="12.75" customHeight="1" x14ac:dyDescent="0.2">
      <c r="A693" s="132"/>
      <c r="B693" s="177"/>
    </row>
    <row r="694" spans="1:2" ht="12.75" customHeight="1" x14ac:dyDescent="0.2"/>
    <row r="695" spans="1:2" ht="12.75" customHeight="1" x14ac:dyDescent="0.2">
      <c r="A695" s="132"/>
      <c r="B695" s="177"/>
    </row>
    <row r="696" spans="1:2" ht="12.75" customHeight="1" x14ac:dyDescent="0.2"/>
    <row r="697" spans="1:2" ht="12.75" customHeight="1" x14ac:dyDescent="0.2">
      <c r="A697" s="174"/>
      <c r="B697" s="142"/>
    </row>
    <row r="698" spans="1:2" ht="12.75" customHeight="1" x14ac:dyDescent="0.2">
      <c r="A698" s="175"/>
      <c r="B698" s="173"/>
    </row>
    <row r="699" spans="1:2" ht="12.75" customHeight="1" x14ac:dyDescent="0.2"/>
    <row r="700" spans="1:2" ht="12.75" customHeight="1" x14ac:dyDescent="0.2">
      <c r="A700" s="132"/>
      <c r="B700" s="172"/>
    </row>
    <row r="701" spans="1:2" ht="12.75" customHeight="1" x14ac:dyDescent="0.2"/>
    <row r="702" spans="1:2" ht="12.75" customHeight="1" x14ac:dyDescent="0.2">
      <c r="A702" s="132"/>
      <c r="B702" s="172"/>
    </row>
    <row r="703" spans="1:2" ht="12.75" customHeight="1" x14ac:dyDescent="0.2"/>
    <row r="704" spans="1:2" ht="12.75" customHeight="1" x14ac:dyDescent="0.2">
      <c r="A704" s="174"/>
      <c r="B704" s="142"/>
    </row>
    <row r="705" spans="1:2" ht="12.75" customHeight="1" x14ac:dyDescent="0.2">
      <c r="A705" s="175"/>
      <c r="B705" s="173"/>
    </row>
    <row r="706" spans="1:2" ht="12.75" customHeight="1" x14ac:dyDescent="0.2"/>
    <row r="707" spans="1:2" ht="12.75" customHeight="1" x14ac:dyDescent="0.2">
      <c r="A707" s="132"/>
      <c r="B707" s="172"/>
    </row>
    <row r="708" spans="1:2" ht="12.75" customHeight="1" x14ac:dyDescent="0.2"/>
    <row r="709" spans="1:2" ht="12.75" customHeight="1" x14ac:dyDescent="0.2">
      <c r="A709" s="132"/>
      <c r="B709" s="172"/>
    </row>
    <row r="710" spans="1:2" ht="12.75" customHeight="1" x14ac:dyDescent="0.2"/>
    <row r="711" spans="1:2" ht="12.75" customHeight="1" x14ac:dyDescent="0.2">
      <c r="A711" s="174"/>
      <c r="B711" s="142"/>
    </row>
    <row r="712" spans="1:2" ht="12.75" customHeight="1" x14ac:dyDescent="0.2">
      <c r="A712" s="175"/>
      <c r="B712" s="173"/>
    </row>
    <row r="713" spans="1:2" ht="12.75" customHeight="1" x14ac:dyDescent="0.2"/>
    <row r="714" spans="1:2" ht="12.75" customHeight="1" x14ac:dyDescent="0.2">
      <c r="A714" s="132"/>
      <c r="B714" s="172"/>
    </row>
    <row r="715" spans="1:2" ht="12.75" customHeight="1" x14ac:dyDescent="0.2"/>
    <row r="716" spans="1:2" ht="12.75" customHeight="1" x14ac:dyDescent="0.2">
      <c r="A716" s="132"/>
      <c r="B716" s="172"/>
    </row>
    <row r="717" spans="1:2" ht="12.75" customHeight="1" x14ac:dyDescent="0.2"/>
    <row r="718" spans="1:2" ht="12.75" customHeight="1" x14ac:dyDescent="0.2">
      <c r="A718" s="174"/>
      <c r="B718" s="142"/>
    </row>
    <row r="719" spans="1:2" ht="12.75" customHeight="1" x14ac:dyDescent="0.2">
      <c r="A719" s="175"/>
      <c r="B719" s="173"/>
    </row>
    <row r="720" spans="1:2" ht="12.75" customHeight="1" x14ac:dyDescent="0.2"/>
    <row r="721" spans="1:2" ht="12.75" customHeight="1" x14ac:dyDescent="0.2">
      <c r="A721" s="132"/>
      <c r="B721" s="172"/>
    </row>
    <row r="722" spans="1:2" ht="12.75" customHeight="1" x14ac:dyDescent="0.2"/>
    <row r="723" spans="1:2" ht="12.75" customHeight="1" x14ac:dyDescent="0.2">
      <c r="A723" s="132"/>
      <c r="B723" s="172"/>
    </row>
    <row r="724" spans="1:2" ht="12.75" customHeight="1" x14ac:dyDescent="0.2"/>
    <row r="725" spans="1:2" ht="12.75" customHeight="1" x14ac:dyDescent="0.2">
      <c r="A725" s="132"/>
      <c r="B725" s="172"/>
    </row>
    <row r="726" spans="1:2" ht="12.75" customHeight="1" x14ac:dyDescent="0.2"/>
    <row r="727" spans="1:2" ht="12.75" customHeight="1" x14ac:dyDescent="0.2">
      <c r="A727" s="132"/>
      <c r="B727" s="172"/>
    </row>
    <row r="728" spans="1:2" ht="12.75" customHeight="1" x14ac:dyDescent="0.2"/>
    <row r="729" spans="1:2" ht="12.75" customHeight="1" x14ac:dyDescent="0.2"/>
    <row r="730" spans="1:2" ht="12.75" customHeight="1" x14ac:dyDescent="0.2">
      <c r="A730" s="178"/>
      <c r="B730" s="172"/>
    </row>
    <row r="731" spans="1:2" ht="12.75" customHeight="1" x14ac:dyDescent="0.2"/>
    <row r="732" spans="1:2" ht="12.75" customHeight="1" x14ac:dyDescent="0.2">
      <c r="A732" s="178"/>
      <c r="B732" s="172"/>
    </row>
    <row r="733" spans="1:2" ht="12.75" customHeight="1" x14ac:dyDescent="0.2"/>
    <row r="734" spans="1:2" ht="12.75" customHeight="1" x14ac:dyDescent="0.2">
      <c r="A734" s="178"/>
      <c r="B734" s="142"/>
    </row>
    <row r="735" spans="1:2" ht="12.75" customHeight="1" x14ac:dyDescent="0.2">
      <c r="A735" s="175"/>
      <c r="B735" s="173"/>
    </row>
    <row r="736" spans="1:2" ht="12.75" customHeight="1" x14ac:dyDescent="0.2"/>
    <row r="737" spans="1:2" ht="12.75" customHeight="1" x14ac:dyDescent="0.2">
      <c r="A737" s="132"/>
      <c r="B737" s="172"/>
    </row>
    <row r="738" spans="1:2" ht="12.75" customHeight="1" x14ac:dyDescent="0.2"/>
    <row r="739" spans="1:2" ht="12.75" customHeight="1" x14ac:dyDescent="0.2">
      <c r="A739" s="178"/>
      <c r="B739" s="142"/>
    </row>
    <row r="740" spans="1:2" ht="12.75" customHeight="1" x14ac:dyDescent="0.2">
      <c r="A740" s="175"/>
      <c r="B740" s="173"/>
    </row>
    <row r="741" spans="1:2" ht="12.75" customHeight="1" x14ac:dyDescent="0.2"/>
    <row r="742" spans="1:2" ht="12.75" customHeight="1" x14ac:dyDescent="0.2">
      <c r="A742" s="132"/>
      <c r="B742" s="172"/>
    </row>
    <row r="743" spans="1:2" ht="12.75" customHeight="1" x14ac:dyDescent="0.2"/>
    <row r="744" spans="1:2" ht="12.75" customHeight="1" x14ac:dyDescent="0.2">
      <c r="A744" s="132"/>
      <c r="B744" s="172"/>
    </row>
    <row r="745" spans="1:2" ht="12.75" customHeight="1" x14ac:dyDescent="0.2"/>
    <row r="746" spans="1:2" ht="12.75" customHeight="1" x14ac:dyDescent="0.2">
      <c r="A746" s="132"/>
      <c r="B746" s="172"/>
    </row>
    <row r="747" spans="1:2" ht="12.75" customHeight="1" x14ac:dyDescent="0.2"/>
    <row r="748" spans="1:2" ht="12.75" customHeight="1" x14ac:dyDescent="0.2"/>
    <row r="749" spans="1:2" ht="12.75" customHeight="1" x14ac:dyDescent="0.2">
      <c r="A749" s="178"/>
      <c r="B749" s="172"/>
    </row>
    <row r="750" spans="1:2" ht="12.75" customHeight="1" x14ac:dyDescent="0.2"/>
    <row r="751" spans="1:2" ht="12.75" customHeight="1" x14ac:dyDescent="0.2">
      <c r="A751" s="179"/>
      <c r="B751" s="177"/>
    </row>
    <row r="752" spans="1:2" ht="12.75" customHeight="1" x14ac:dyDescent="0.2"/>
    <row r="753" spans="1:2" ht="12.75" customHeight="1" x14ac:dyDescent="0.2">
      <c r="A753" s="179"/>
      <c r="B753" s="168"/>
    </row>
    <row r="754" spans="1:2" ht="12.75" customHeight="1" x14ac:dyDescent="0.2">
      <c r="A754" s="176"/>
      <c r="B754" s="173"/>
    </row>
    <row r="755" spans="1:2" ht="12.75" customHeight="1" x14ac:dyDescent="0.2">
      <c r="A755" s="175"/>
      <c r="B755" s="173"/>
    </row>
    <row r="756" spans="1:2" ht="12.75" customHeight="1" x14ac:dyDescent="0.2">
      <c r="A756" s="132"/>
      <c r="B756" s="172"/>
    </row>
    <row r="757" spans="1:2" ht="12.75" customHeight="1" x14ac:dyDescent="0.2">
      <c r="A757" s="175"/>
      <c r="B757" s="173"/>
    </row>
    <row r="758" spans="1:2" ht="12.75" customHeight="1" x14ac:dyDescent="0.2">
      <c r="A758" s="179"/>
      <c r="B758" s="168"/>
    </row>
    <row r="759" spans="1:2" ht="12.75" customHeight="1" x14ac:dyDescent="0.2">
      <c r="A759" s="176"/>
      <c r="B759" s="180"/>
    </row>
    <row r="760" spans="1:2" ht="12.75" customHeight="1" x14ac:dyDescent="0.2">
      <c r="A760" s="176"/>
      <c r="B760" s="180"/>
    </row>
    <row r="761" spans="1:2" ht="12.75" customHeight="1" x14ac:dyDescent="0.2">
      <c r="A761" s="132"/>
      <c r="B761" s="172"/>
    </row>
    <row r="762" spans="1:2" ht="12.75" customHeight="1" x14ac:dyDescent="0.2"/>
    <row r="763" spans="1:2" ht="12.75" customHeight="1" x14ac:dyDescent="0.2">
      <c r="A763" s="176"/>
    </row>
    <row r="764" spans="1:2" ht="12.75" customHeight="1" x14ac:dyDescent="0.2">
      <c r="A764" s="163"/>
    </row>
    <row r="765" spans="1:2" ht="12.75" customHeight="1" x14ac:dyDescent="0.2">
      <c r="A765" s="181"/>
      <c r="B765" s="182"/>
    </row>
    <row r="766" spans="1:2" ht="12.75" customHeight="1" x14ac:dyDescent="0.2">
      <c r="B766" s="153"/>
    </row>
    <row r="767" spans="1:2" ht="12.75" customHeight="1" x14ac:dyDescent="0.2">
      <c r="A767" s="132"/>
      <c r="B767" s="177"/>
    </row>
    <row r="768" spans="1:2" ht="12.75" customHeight="1" x14ac:dyDescent="0.2">
      <c r="A768" s="176"/>
    </row>
    <row r="769" spans="1:2" ht="12.75" customHeight="1" x14ac:dyDescent="0.2">
      <c r="A769" s="163"/>
    </row>
    <row r="770" spans="1:2" ht="12.75" customHeight="1" x14ac:dyDescent="0.2">
      <c r="A770" s="166"/>
      <c r="B770" s="153"/>
    </row>
    <row r="771" spans="1:2" ht="12.75" customHeight="1" x14ac:dyDescent="0.2">
      <c r="A771" s="166"/>
      <c r="B771" s="153"/>
    </row>
    <row r="772" spans="1:2" ht="12.75" customHeight="1" x14ac:dyDescent="0.2">
      <c r="A772" s="132"/>
      <c r="B772" s="177"/>
    </row>
    <row r="773" spans="1:2" ht="12.75" customHeight="1" x14ac:dyDescent="0.2">
      <c r="A773" s="176"/>
    </row>
    <row r="774" spans="1:2" ht="12.75" customHeight="1" x14ac:dyDescent="0.2">
      <c r="A774" s="163"/>
    </row>
    <row r="775" spans="1:2" ht="12.75" customHeight="1" x14ac:dyDescent="0.2">
      <c r="A775" s="166"/>
      <c r="B775" s="153"/>
    </row>
    <row r="776" spans="1:2" ht="12.75" customHeight="1" x14ac:dyDescent="0.2">
      <c r="A776" s="166"/>
      <c r="B776" s="153"/>
    </row>
    <row r="777" spans="1:2" ht="12.75" customHeight="1" x14ac:dyDescent="0.2">
      <c r="A777" s="132"/>
      <c r="B777" s="177"/>
    </row>
    <row r="778" spans="1:2" ht="12.75" customHeight="1" x14ac:dyDescent="0.2">
      <c r="A778" s="176"/>
    </row>
    <row r="779" spans="1:2" ht="12.75" customHeight="1" x14ac:dyDescent="0.2">
      <c r="A779" s="163"/>
    </row>
    <row r="780" spans="1:2" ht="12.75" customHeight="1" x14ac:dyDescent="0.2">
      <c r="A780" s="166"/>
      <c r="B780" s="153"/>
    </row>
    <row r="781" spans="1:2" ht="12.75" customHeight="1" x14ac:dyDescent="0.2">
      <c r="A781" s="163"/>
    </row>
    <row r="782" spans="1:2" ht="12.75" customHeight="1" x14ac:dyDescent="0.2">
      <c r="A782" s="132"/>
      <c r="B782" s="177"/>
    </row>
    <row r="783" spans="1:2" ht="12.75" customHeight="1" x14ac:dyDescent="0.2">
      <c r="A783" s="163"/>
    </row>
    <row r="784" spans="1:2" ht="12.75" customHeight="1" x14ac:dyDescent="0.2">
      <c r="A784" s="163"/>
    </row>
    <row r="785" spans="1:2" ht="12.75" customHeight="1" x14ac:dyDescent="0.2">
      <c r="A785" s="166"/>
      <c r="B785" s="153"/>
    </row>
    <row r="786" spans="1:2" ht="12.75" customHeight="1" x14ac:dyDescent="0.2">
      <c r="A786" s="163"/>
    </row>
    <row r="787" spans="1:2" ht="12.75" customHeight="1" x14ac:dyDescent="0.2">
      <c r="A787" s="163"/>
    </row>
    <row r="788" spans="1:2" ht="12.75" customHeight="1" x14ac:dyDescent="0.2">
      <c r="A788" s="166"/>
      <c r="B788" s="153"/>
    </row>
    <row r="789" spans="1:2" ht="12.75" customHeight="1" x14ac:dyDescent="0.2">
      <c r="A789" s="163"/>
    </row>
    <row r="790" spans="1:2" ht="12.75" customHeight="1" x14ac:dyDescent="0.2">
      <c r="A790" s="163"/>
    </row>
    <row r="791" spans="1:2" ht="12.75" customHeight="1" x14ac:dyDescent="0.2">
      <c r="A791" s="166"/>
      <c r="B791" s="153"/>
    </row>
    <row r="792" spans="1:2" ht="12.75" customHeight="1" x14ac:dyDescent="0.2">
      <c r="A792" s="166"/>
      <c r="B792" s="153"/>
    </row>
    <row r="793" spans="1:2" ht="12.75" customHeight="1" x14ac:dyDescent="0.2">
      <c r="A793" s="166"/>
      <c r="B793" s="153"/>
    </row>
    <row r="794" spans="1:2" ht="12.75" customHeight="1" x14ac:dyDescent="0.2">
      <c r="A794" s="163"/>
    </row>
    <row r="795" spans="1:2" ht="12.75" customHeight="1" x14ac:dyDescent="0.2">
      <c r="A795" s="163"/>
    </row>
    <row r="796" spans="1:2" ht="12.75" customHeight="1" x14ac:dyDescent="0.2">
      <c r="A796" s="166"/>
      <c r="B796" s="167"/>
    </row>
    <row r="797" spans="1:2" ht="12.75" customHeight="1" x14ac:dyDescent="0.2">
      <c r="A797" s="163"/>
    </row>
    <row r="798" spans="1:2" ht="12.75" customHeight="1" x14ac:dyDescent="0.2">
      <c r="A798" s="163"/>
    </row>
    <row r="799" spans="1:2" ht="12.75" customHeight="1" x14ac:dyDescent="0.2">
      <c r="A799" s="166"/>
      <c r="B799" s="153"/>
    </row>
    <row r="800" spans="1:2" ht="12.75" customHeight="1" x14ac:dyDescent="0.2">
      <c r="A800" s="163"/>
    </row>
    <row r="801" spans="1:2" ht="12.75" customHeight="1" x14ac:dyDescent="0.2">
      <c r="A801" s="163"/>
    </row>
    <row r="802" spans="1:2" ht="12.75" customHeight="1" x14ac:dyDescent="0.2">
      <c r="A802" s="166"/>
      <c r="B802" s="153"/>
    </row>
    <row r="803" spans="1:2" ht="12.75" customHeight="1" x14ac:dyDescent="0.2">
      <c r="A803" s="163"/>
    </row>
    <row r="804" spans="1:2" ht="12.75" customHeight="1" x14ac:dyDescent="0.2">
      <c r="A804" s="163"/>
    </row>
    <row r="805" spans="1:2" ht="12.75" customHeight="1" x14ac:dyDescent="0.2">
      <c r="A805" s="166"/>
      <c r="B805" s="153"/>
    </row>
    <row r="806" spans="1:2" ht="12.75" customHeight="1" x14ac:dyDescent="0.2">
      <c r="A806" s="163"/>
    </row>
    <row r="807" spans="1:2" ht="12.75" customHeight="1" x14ac:dyDescent="0.2">
      <c r="A807" s="163"/>
    </row>
    <row r="808" spans="1:2" ht="12.75" customHeight="1" x14ac:dyDescent="0.2">
      <c r="A808" s="166"/>
      <c r="B808" s="153"/>
    </row>
    <row r="809" spans="1:2" ht="12.75" customHeight="1" x14ac:dyDescent="0.2">
      <c r="A809" s="163"/>
    </row>
    <row r="810" spans="1:2" ht="12.75" customHeight="1" x14ac:dyDescent="0.2">
      <c r="A810" s="163"/>
    </row>
    <row r="811" spans="1:2" ht="12.75" customHeight="1" x14ac:dyDescent="0.2">
      <c r="A811" s="166"/>
      <c r="B811" s="153"/>
    </row>
    <row r="812" spans="1:2" ht="12.75" customHeight="1" x14ac:dyDescent="0.2">
      <c r="A812" s="163"/>
    </row>
    <row r="813" spans="1:2" ht="12.75" customHeight="1" x14ac:dyDescent="0.2">
      <c r="A813" s="163"/>
    </row>
    <row r="814" spans="1:2" ht="12.75" customHeight="1" x14ac:dyDescent="0.2">
      <c r="A814" s="166"/>
      <c r="B814" s="153"/>
    </row>
    <row r="815" spans="1:2" ht="12.75" customHeight="1" x14ac:dyDescent="0.2">
      <c r="A815" s="163"/>
    </row>
    <row r="816" spans="1:2" ht="12.75" customHeight="1" x14ac:dyDescent="0.2">
      <c r="A816" s="163"/>
    </row>
    <row r="817" spans="1:2" ht="12.75" customHeight="1" x14ac:dyDescent="0.2">
      <c r="A817" s="166"/>
      <c r="B817" s="153"/>
    </row>
    <row r="818" spans="1:2" ht="12.75" customHeight="1" x14ac:dyDescent="0.2">
      <c r="A818" s="163"/>
    </row>
    <row r="819" spans="1:2" ht="12.75" customHeight="1" x14ac:dyDescent="0.2">
      <c r="A819" s="163"/>
    </row>
    <row r="820" spans="1:2" ht="12.75" customHeight="1" x14ac:dyDescent="0.2">
      <c r="A820" s="166"/>
      <c r="B820" s="153"/>
    </row>
    <row r="821" spans="1:2" ht="12.75" customHeight="1" x14ac:dyDescent="0.2">
      <c r="A821" s="163"/>
    </row>
    <row r="822" spans="1:2" ht="12.75" customHeight="1" x14ac:dyDescent="0.2">
      <c r="A822" s="163"/>
    </row>
    <row r="823" spans="1:2" ht="12.75" customHeight="1" x14ac:dyDescent="0.2">
      <c r="A823" s="166"/>
      <c r="B823" s="153"/>
    </row>
    <row r="824" spans="1:2" ht="12.75" customHeight="1" x14ac:dyDescent="0.2">
      <c r="B824" s="153"/>
    </row>
    <row r="825" spans="1:2" ht="12.75" customHeight="1" x14ac:dyDescent="0.2">
      <c r="A825" s="163"/>
    </row>
    <row r="826" spans="1:2" ht="12.75" customHeight="1" x14ac:dyDescent="0.2">
      <c r="A826" s="166"/>
      <c r="B826" s="153"/>
    </row>
    <row r="827" spans="1:2" ht="12.75" customHeight="1" x14ac:dyDescent="0.2">
      <c r="A827" s="166"/>
      <c r="B827" s="153"/>
    </row>
    <row r="828" spans="1:2" ht="12.75" customHeight="1" x14ac:dyDescent="0.2">
      <c r="A828" s="163"/>
    </row>
    <row r="829" spans="1:2" ht="12.75" customHeight="1" x14ac:dyDescent="0.2">
      <c r="A829" s="166"/>
      <c r="B829" s="153"/>
    </row>
    <row r="830" spans="1:2" ht="12.75" customHeight="1" x14ac:dyDescent="0.2">
      <c r="A830" s="166"/>
      <c r="B830" s="153"/>
    </row>
    <row r="831" spans="1:2" ht="12.75" customHeight="1" x14ac:dyDescent="0.2">
      <c r="A831" s="132"/>
      <c r="B831" s="177"/>
    </row>
    <row r="832" spans="1:2" ht="12.75" customHeight="1" x14ac:dyDescent="0.2">
      <c r="A832" s="166"/>
      <c r="B832" s="153"/>
    </row>
    <row r="833" spans="1:2" ht="12.75" customHeight="1" x14ac:dyDescent="0.2">
      <c r="A833" s="163"/>
    </row>
    <row r="834" spans="1:2" ht="12.75" customHeight="1" x14ac:dyDescent="0.2">
      <c r="A834" s="163"/>
      <c r="B834" s="177"/>
    </row>
    <row r="835" spans="1:2" ht="12.75" customHeight="1" x14ac:dyDescent="0.2">
      <c r="A835" s="163"/>
      <c r="B835" s="177"/>
    </row>
    <row r="836" spans="1:2" ht="12.75" customHeight="1" x14ac:dyDescent="0.2">
      <c r="A836" s="163"/>
    </row>
    <row r="837" spans="1:2" ht="12.75" customHeight="1" x14ac:dyDescent="0.2">
      <c r="A837" s="166"/>
      <c r="B837" s="153"/>
    </row>
    <row r="838" spans="1:2" ht="12.75" customHeight="1" x14ac:dyDescent="0.2">
      <c r="A838" s="163"/>
      <c r="B838" s="177"/>
    </row>
    <row r="839" spans="1:2" ht="12.75" customHeight="1" x14ac:dyDescent="0.2">
      <c r="A839" s="163"/>
    </row>
    <row r="840" spans="1:2" ht="12.75" customHeight="1" x14ac:dyDescent="0.2">
      <c r="A840" s="166"/>
      <c r="B840" s="153"/>
    </row>
    <row r="841" spans="1:2" ht="12.75" customHeight="1" x14ac:dyDescent="0.2">
      <c r="A841" s="163"/>
      <c r="B841" s="177"/>
    </row>
    <row r="842" spans="1:2" ht="12.75" customHeight="1" x14ac:dyDescent="0.2">
      <c r="A842" s="163"/>
    </row>
    <row r="843" spans="1:2" ht="12.75" customHeight="1" x14ac:dyDescent="0.2">
      <c r="A843" s="166"/>
      <c r="B843" s="153"/>
    </row>
    <row r="844" spans="1:2" ht="12.75" customHeight="1" x14ac:dyDescent="0.2">
      <c r="A844" s="163"/>
      <c r="B844" s="177"/>
    </row>
    <row r="845" spans="1:2" ht="12.75" customHeight="1" x14ac:dyDescent="0.2">
      <c r="A845" s="163"/>
    </row>
    <row r="846" spans="1:2" ht="12.75" customHeight="1" x14ac:dyDescent="0.2">
      <c r="A846" s="166"/>
      <c r="B846" s="153"/>
    </row>
    <row r="847" spans="1:2" ht="12.75" customHeight="1" x14ac:dyDescent="0.2">
      <c r="A847" s="163"/>
    </row>
    <row r="848" spans="1:2" ht="12.75" customHeight="1" x14ac:dyDescent="0.2">
      <c r="A848" s="163"/>
    </row>
    <row r="849" spans="1:2" ht="12.75" customHeight="1" x14ac:dyDescent="0.2">
      <c r="A849" s="166"/>
      <c r="B849" s="153"/>
    </row>
    <row r="850" spans="1:2" ht="12.75" customHeight="1" x14ac:dyDescent="0.2">
      <c r="A850" s="163"/>
    </row>
    <row r="851" spans="1:2" ht="12.75" customHeight="1" x14ac:dyDescent="0.2">
      <c r="A851" s="163"/>
    </row>
    <row r="852" spans="1:2" ht="12.75" customHeight="1" x14ac:dyDescent="0.2">
      <c r="A852" s="166"/>
      <c r="B852" s="153"/>
    </row>
    <row r="853" spans="1:2" ht="12.75" customHeight="1" x14ac:dyDescent="0.2">
      <c r="A853" s="163"/>
    </row>
    <row r="854" spans="1:2" ht="12.75" customHeight="1" x14ac:dyDescent="0.2">
      <c r="A854" s="163"/>
      <c r="B854" s="183"/>
    </row>
    <row r="855" spans="1:2" ht="12.75" customHeight="1" x14ac:dyDescent="0.2">
      <c r="A855" s="166"/>
      <c r="B855" s="153"/>
    </row>
    <row r="856" spans="1:2" ht="12.75" customHeight="1" x14ac:dyDescent="0.2">
      <c r="A856" s="166"/>
      <c r="B856" s="153"/>
    </row>
    <row r="857" spans="1:2" ht="12.75" customHeight="1" x14ac:dyDescent="0.2">
      <c r="A857" s="166"/>
      <c r="B857" s="153"/>
    </row>
    <row r="858" spans="1:2" ht="12.75" customHeight="1" x14ac:dyDescent="0.2">
      <c r="A858" s="163"/>
    </row>
    <row r="859" spans="1:2" ht="12.75" customHeight="1" x14ac:dyDescent="0.2">
      <c r="A859" s="163"/>
    </row>
    <row r="860" spans="1:2" ht="12.75" customHeight="1" x14ac:dyDescent="0.2">
      <c r="A860" s="166"/>
      <c r="B860" s="153"/>
    </row>
    <row r="861" spans="1:2" ht="12.75" customHeight="1" x14ac:dyDescent="0.2">
      <c r="A861" s="163"/>
    </row>
    <row r="862" spans="1:2" ht="12.75" customHeight="1" x14ac:dyDescent="0.2">
      <c r="A862" s="163"/>
    </row>
    <row r="863" spans="1:2" ht="12.75" customHeight="1" x14ac:dyDescent="0.2">
      <c r="A863" s="166"/>
      <c r="B863" s="153"/>
    </row>
    <row r="864" spans="1:2" ht="12.75" customHeight="1" x14ac:dyDescent="0.2">
      <c r="A864" s="166"/>
      <c r="B864" s="153"/>
    </row>
    <row r="865" spans="1:2" ht="12.75" customHeight="1" x14ac:dyDescent="0.2">
      <c r="A865" s="166"/>
      <c r="B865" s="153"/>
    </row>
    <row r="866" spans="1:2" ht="12.75" customHeight="1" x14ac:dyDescent="0.2">
      <c r="A866" s="166"/>
      <c r="B866" s="153"/>
    </row>
    <row r="867" spans="1:2" ht="12.75" customHeight="1" x14ac:dyDescent="0.2">
      <c r="A867" s="166"/>
      <c r="B867" s="153"/>
    </row>
    <row r="868" spans="1:2" ht="12.75" customHeight="1" x14ac:dyDescent="0.2">
      <c r="A868" s="166"/>
      <c r="B868" s="153"/>
    </row>
    <row r="869" spans="1:2" ht="12.75" customHeight="1" x14ac:dyDescent="0.2">
      <c r="A869" s="163"/>
    </row>
    <row r="870" spans="1:2" ht="12.75" customHeight="1" x14ac:dyDescent="0.2">
      <c r="A870" s="163"/>
      <c r="B870" s="153"/>
    </row>
    <row r="871" spans="1:2" ht="12.75" customHeight="1" x14ac:dyDescent="0.2">
      <c r="A871" s="162"/>
      <c r="B871" s="153"/>
    </row>
    <row r="872" spans="1:2" ht="12.75" customHeight="1" x14ac:dyDescent="0.2">
      <c r="A872" s="166"/>
      <c r="B872" s="153"/>
    </row>
    <row r="873" spans="1:2" ht="12.75" customHeight="1" x14ac:dyDescent="0.2">
      <c r="A873" s="166"/>
      <c r="B873" s="153"/>
    </row>
    <row r="874" spans="1:2" ht="12.75" customHeight="1" x14ac:dyDescent="0.2">
      <c r="A874" s="166"/>
      <c r="B874" s="153"/>
    </row>
    <row r="875" spans="1:2" ht="12.75" customHeight="1" x14ac:dyDescent="0.2">
      <c r="A875" s="166"/>
      <c r="B875" s="153"/>
    </row>
    <row r="876" spans="1:2" ht="12.75" customHeight="1" x14ac:dyDescent="0.2">
      <c r="A876" s="166"/>
      <c r="B876" s="153"/>
    </row>
    <row r="877" spans="1:2" ht="12.75" customHeight="1" x14ac:dyDescent="0.2">
      <c r="A877" s="163"/>
    </row>
    <row r="878" spans="1:2" ht="12.75" customHeight="1" x14ac:dyDescent="0.2">
      <c r="A878" s="163"/>
    </row>
    <row r="879" spans="1:2" ht="12.75" customHeight="1" x14ac:dyDescent="0.2">
      <c r="A879" s="166"/>
      <c r="B879" s="153"/>
    </row>
    <row r="880" spans="1:2" ht="12.75" customHeight="1" x14ac:dyDescent="0.2">
      <c r="B880" s="153"/>
    </row>
    <row r="881" spans="1:2" ht="12.75" customHeight="1" x14ac:dyDescent="0.2">
      <c r="A881" s="163"/>
      <c r="B881" s="153"/>
    </row>
    <row r="882" spans="1:2" ht="12.75" customHeight="1" x14ac:dyDescent="0.2">
      <c r="A882" s="166"/>
      <c r="B882" s="153"/>
    </row>
    <row r="883" spans="1:2" ht="12.75" customHeight="1" x14ac:dyDescent="0.2">
      <c r="A883" s="166"/>
      <c r="B883" s="153"/>
    </row>
    <row r="884" spans="1:2" ht="12.75" customHeight="1" x14ac:dyDescent="0.2">
      <c r="A884" s="163"/>
      <c r="B884" s="153"/>
    </row>
    <row r="885" spans="1:2" ht="12.75" customHeight="1" x14ac:dyDescent="0.2">
      <c r="A885" s="166"/>
      <c r="B885" s="153"/>
    </row>
    <row r="886" spans="1:2" ht="12.75" customHeight="1" x14ac:dyDescent="0.2">
      <c r="B886" s="153"/>
    </row>
    <row r="887" spans="1:2" ht="12.75" customHeight="1" x14ac:dyDescent="0.2">
      <c r="A887" s="138"/>
      <c r="B887" s="177"/>
    </row>
    <row r="888" spans="1:2" ht="12.75" customHeight="1" x14ac:dyDescent="0.2">
      <c r="B888" s="153"/>
    </row>
    <row r="889" spans="1:2" ht="12.75" customHeight="1" x14ac:dyDescent="0.2">
      <c r="A889" s="163"/>
      <c r="B889" s="177"/>
    </row>
    <row r="890" spans="1:2" ht="12.75" customHeight="1" x14ac:dyDescent="0.2">
      <c r="A890" s="163"/>
    </row>
    <row r="891" spans="1:2" ht="12.75" customHeight="1" x14ac:dyDescent="0.2">
      <c r="A891" s="163"/>
    </row>
    <row r="892" spans="1:2" ht="12.75" customHeight="1" x14ac:dyDescent="0.2">
      <c r="A892" s="166"/>
      <c r="B892" s="153"/>
    </row>
    <row r="893" spans="1:2" ht="12.75" customHeight="1" x14ac:dyDescent="0.2">
      <c r="A893" s="166"/>
      <c r="B893" s="153"/>
    </row>
    <row r="894" spans="1:2" ht="12.75" customHeight="1" x14ac:dyDescent="0.2">
      <c r="A894" s="163"/>
    </row>
    <row r="895" spans="1:2" ht="12.75" customHeight="1" x14ac:dyDescent="0.2">
      <c r="A895" s="163"/>
    </row>
    <row r="896" spans="1:2" ht="12.75" customHeight="1" x14ac:dyDescent="0.2">
      <c r="A896" s="166"/>
      <c r="B896" s="153"/>
    </row>
    <row r="897" spans="1:2" ht="12.75" customHeight="1" x14ac:dyDescent="0.2">
      <c r="A897" s="166"/>
      <c r="B897" s="153"/>
    </row>
    <row r="898" spans="1:2" ht="12.75" customHeight="1" x14ac:dyDescent="0.2">
      <c r="A898" s="166"/>
      <c r="B898" s="153"/>
    </row>
    <row r="899" spans="1:2" ht="12.75" customHeight="1" x14ac:dyDescent="0.2">
      <c r="A899" s="166"/>
      <c r="B899" s="153"/>
    </row>
    <row r="900" spans="1:2" ht="12.75" customHeight="1" x14ac:dyDescent="0.2">
      <c r="A900" s="166"/>
      <c r="B900" s="153"/>
    </row>
    <row r="901" spans="1:2" ht="12.75" customHeight="1" x14ac:dyDescent="0.2">
      <c r="A901" s="163"/>
    </row>
    <row r="902" spans="1:2" ht="12.75" customHeight="1" x14ac:dyDescent="0.2">
      <c r="A902" s="163"/>
    </row>
    <row r="903" spans="1:2" ht="12.75" customHeight="1" x14ac:dyDescent="0.2">
      <c r="A903" s="166"/>
      <c r="B903" s="153"/>
    </row>
    <row r="904" spans="1:2" ht="12.75" customHeight="1" x14ac:dyDescent="0.2">
      <c r="A904" s="166"/>
      <c r="B904" s="153"/>
    </row>
    <row r="905" spans="1:2" ht="12.75" customHeight="1" x14ac:dyDescent="0.2">
      <c r="A905" s="166"/>
      <c r="B905" s="153"/>
    </row>
    <row r="906" spans="1:2" ht="12.75" customHeight="1" x14ac:dyDescent="0.2">
      <c r="A906" s="166"/>
      <c r="B906" s="153"/>
    </row>
    <row r="907" spans="1:2" ht="12.75" customHeight="1" x14ac:dyDescent="0.2">
      <c r="A907" s="166"/>
      <c r="B907" s="153"/>
    </row>
    <row r="908" spans="1:2" ht="12.75" customHeight="1" x14ac:dyDescent="0.2">
      <c r="A908" s="132"/>
      <c r="B908" s="177"/>
    </row>
    <row r="909" spans="1:2" ht="12.75" customHeight="1" x14ac:dyDescent="0.2">
      <c r="A909" s="166"/>
      <c r="B909" s="153"/>
    </row>
    <row r="910" spans="1:2" ht="12.75" customHeight="1" x14ac:dyDescent="0.2">
      <c r="A910" s="163"/>
      <c r="B910" s="177"/>
    </row>
    <row r="911" spans="1:2" ht="12.75" customHeight="1" x14ac:dyDescent="0.2">
      <c r="A911" s="163"/>
    </row>
    <row r="912" spans="1:2" ht="12.75" customHeight="1" x14ac:dyDescent="0.2">
      <c r="A912" s="163"/>
    </row>
    <row r="913" spans="1:2" ht="12.75" customHeight="1" x14ac:dyDescent="0.2">
      <c r="A913" s="166"/>
      <c r="B913" s="153"/>
    </row>
    <row r="914" spans="1:2" ht="12.75" customHeight="1" x14ac:dyDescent="0.2">
      <c r="A914" s="166"/>
      <c r="B914" s="153"/>
    </row>
    <row r="915" spans="1:2" ht="12.75" customHeight="1" x14ac:dyDescent="0.2">
      <c r="A915" s="163"/>
    </row>
    <row r="916" spans="1:2" ht="12.75" customHeight="1" x14ac:dyDescent="0.2">
      <c r="A916" s="166"/>
      <c r="B916" s="153"/>
    </row>
    <row r="917" spans="1:2" ht="12.75" customHeight="1" x14ac:dyDescent="0.2">
      <c r="A917" s="163"/>
    </row>
    <row r="918" spans="1:2" ht="12.75" customHeight="1" x14ac:dyDescent="0.2">
      <c r="A918" s="163"/>
    </row>
    <row r="919" spans="1:2" ht="12.75" customHeight="1" x14ac:dyDescent="0.2">
      <c r="A919" s="166"/>
      <c r="B919" s="153"/>
    </row>
    <row r="920" spans="1:2" ht="12.75" customHeight="1" x14ac:dyDescent="0.2">
      <c r="A920" s="166"/>
      <c r="B920" s="153"/>
    </row>
    <row r="921" spans="1:2" ht="12.75" customHeight="1" x14ac:dyDescent="0.2">
      <c r="A921" s="163"/>
    </row>
    <row r="922" spans="1:2" ht="12.75" customHeight="1" x14ac:dyDescent="0.2">
      <c r="A922" s="163"/>
    </row>
    <row r="923" spans="1:2" ht="12.75" customHeight="1" x14ac:dyDescent="0.2">
      <c r="A923" s="166"/>
      <c r="B923" s="153"/>
    </row>
    <row r="924" spans="1:2" ht="12.75" customHeight="1" x14ac:dyDescent="0.2">
      <c r="A924" s="176"/>
    </row>
    <row r="925" spans="1:2" ht="12.75" customHeight="1" x14ac:dyDescent="0.2"/>
    <row r="926" spans="1:2" ht="12.75" customHeight="1" x14ac:dyDescent="0.2">
      <c r="A926" s="132"/>
      <c r="B926" s="177"/>
    </row>
    <row r="927" spans="1:2" ht="12.75" customHeight="1" x14ac:dyDescent="0.2"/>
    <row r="928" spans="1:2" ht="12.75" customHeight="1" x14ac:dyDescent="0.2">
      <c r="A928" s="132"/>
      <c r="B928" s="172"/>
    </row>
    <row r="929" spans="1:2" ht="12.75" customHeight="1" x14ac:dyDescent="0.2"/>
    <row r="930" spans="1:2" ht="12.75" customHeight="1" x14ac:dyDescent="0.2"/>
    <row r="931" spans="1:2" ht="12.75" customHeight="1" x14ac:dyDescent="0.2">
      <c r="A931" s="178"/>
      <c r="B931" s="172"/>
    </row>
    <row r="932" spans="1:2" ht="12.75" customHeight="1" x14ac:dyDescent="0.2"/>
    <row r="933" spans="1:2" ht="12.75" customHeight="1" x14ac:dyDescent="0.2">
      <c r="A933" s="178"/>
      <c r="B933" s="172"/>
    </row>
    <row r="934" spans="1:2" ht="12.75" customHeight="1" x14ac:dyDescent="0.2"/>
    <row r="935" spans="1:2" ht="12.75" customHeight="1" x14ac:dyDescent="0.2">
      <c r="A935" s="174"/>
      <c r="B935" s="142"/>
    </row>
    <row r="936" spans="1:2" ht="12.75" customHeight="1" x14ac:dyDescent="0.2">
      <c r="A936" s="175"/>
      <c r="B936" s="173"/>
    </row>
    <row r="937" spans="1:2" ht="12.75" customHeight="1" x14ac:dyDescent="0.2"/>
    <row r="938" spans="1:2" ht="12.75" customHeight="1" x14ac:dyDescent="0.2">
      <c r="A938" s="132"/>
      <c r="B938" s="172"/>
    </row>
    <row r="939" spans="1:2" ht="12.75" customHeight="1" x14ac:dyDescent="0.2"/>
    <row r="940" spans="1:2" ht="12.75" customHeight="1" x14ac:dyDescent="0.2">
      <c r="A940" s="132"/>
      <c r="B940" s="172"/>
    </row>
    <row r="941" spans="1:2" ht="12.75" customHeight="1" x14ac:dyDescent="0.2"/>
    <row r="942" spans="1:2" ht="12.75" customHeight="1" x14ac:dyDescent="0.2">
      <c r="A942" s="174"/>
      <c r="B942" s="142"/>
    </row>
    <row r="943" spans="1:2" ht="12.75" customHeight="1" x14ac:dyDescent="0.2">
      <c r="A943" s="175"/>
      <c r="B943" s="173"/>
    </row>
    <row r="944" spans="1:2" ht="12.75" customHeight="1" x14ac:dyDescent="0.2"/>
    <row r="945" spans="1:2" ht="12.75" customHeight="1" x14ac:dyDescent="0.2">
      <c r="A945" s="132"/>
      <c r="B945" s="172"/>
    </row>
    <row r="946" spans="1:2" ht="12.75" customHeight="1" x14ac:dyDescent="0.2"/>
    <row r="947" spans="1:2" ht="12.75" customHeight="1" x14ac:dyDescent="0.2">
      <c r="A947" s="132"/>
      <c r="B947" s="172"/>
    </row>
    <row r="948" spans="1:2" ht="12.75" customHeight="1" x14ac:dyDescent="0.2"/>
    <row r="949" spans="1:2" ht="12.75" customHeight="1" x14ac:dyDescent="0.2">
      <c r="A949" s="174"/>
      <c r="B949" s="142"/>
    </row>
    <row r="950" spans="1:2" ht="12.75" customHeight="1" x14ac:dyDescent="0.2">
      <c r="A950" s="175"/>
      <c r="B950" s="173"/>
    </row>
    <row r="951" spans="1:2" ht="12.75" customHeight="1" x14ac:dyDescent="0.2"/>
    <row r="952" spans="1:2" ht="12.75" customHeight="1" x14ac:dyDescent="0.2">
      <c r="A952" s="132"/>
      <c r="B952" s="172"/>
    </row>
    <row r="953" spans="1:2" ht="12.75" customHeight="1" x14ac:dyDescent="0.2"/>
    <row r="954" spans="1:2" ht="12.75" customHeight="1" x14ac:dyDescent="0.2">
      <c r="A954" s="132"/>
      <c r="B954" s="172"/>
    </row>
    <row r="955" spans="1:2" ht="12.75" customHeight="1" x14ac:dyDescent="0.2"/>
    <row r="956" spans="1:2" ht="12.75" customHeight="1" x14ac:dyDescent="0.2">
      <c r="A956" s="174"/>
      <c r="B956" s="142"/>
    </row>
    <row r="957" spans="1:2" ht="12.75" customHeight="1" x14ac:dyDescent="0.2">
      <c r="A957" s="175"/>
      <c r="B957" s="173"/>
    </row>
    <row r="958" spans="1:2" ht="12.75" customHeight="1" x14ac:dyDescent="0.2">
      <c r="A958" s="175"/>
      <c r="B958" s="173"/>
    </row>
    <row r="959" spans="1:2" ht="12.75" customHeight="1" x14ac:dyDescent="0.2">
      <c r="A959" s="175"/>
      <c r="B959" s="173"/>
    </row>
    <row r="960" spans="1:2" ht="12.75" customHeight="1" x14ac:dyDescent="0.2">
      <c r="A960" s="175"/>
      <c r="B960" s="173"/>
    </row>
    <row r="961" spans="1:2" ht="12.75" customHeight="1" x14ac:dyDescent="0.2">
      <c r="A961" s="175"/>
      <c r="B961" s="173"/>
    </row>
    <row r="962" spans="1:2" ht="12.75" customHeight="1" x14ac:dyDescent="0.2"/>
    <row r="963" spans="1:2" ht="12.75" customHeight="1" x14ac:dyDescent="0.2">
      <c r="A963" s="132"/>
      <c r="B963" s="172"/>
    </row>
    <row r="964" spans="1:2" ht="12.75" customHeight="1" x14ac:dyDescent="0.2"/>
    <row r="965" spans="1:2" ht="12.75" customHeight="1" x14ac:dyDescent="0.2">
      <c r="A965" s="132"/>
      <c r="B965" s="172"/>
    </row>
    <row r="966" spans="1:2" ht="12.75" customHeight="1" x14ac:dyDescent="0.2"/>
    <row r="967" spans="1:2" ht="12.75" customHeight="1" x14ac:dyDescent="0.2">
      <c r="A967" s="174"/>
      <c r="B967" s="142"/>
    </row>
    <row r="968" spans="1:2" ht="12.75" customHeight="1" x14ac:dyDescent="0.2">
      <c r="A968" s="175"/>
      <c r="B968" s="173"/>
    </row>
    <row r="969" spans="1:2" ht="12.75" customHeight="1" x14ac:dyDescent="0.2">
      <c r="A969" s="175"/>
      <c r="B969" s="173"/>
    </row>
    <row r="970" spans="1:2" ht="12.75" customHeight="1" x14ac:dyDescent="0.2"/>
    <row r="971" spans="1:2" ht="12.75" customHeight="1" x14ac:dyDescent="0.2">
      <c r="A971" s="132"/>
      <c r="B971" s="172"/>
    </row>
    <row r="972" spans="1:2" ht="12.75" customHeight="1" x14ac:dyDescent="0.2"/>
    <row r="973" spans="1:2" ht="12.75" customHeight="1" x14ac:dyDescent="0.2">
      <c r="A973" s="132"/>
      <c r="B973" s="172"/>
    </row>
    <row r="974" spans="1:2" ht="12.75" customHeight="1" x14ac:dyDescent="0.2"/>
    <row r="975" spans="1:2" ht="12.75" customHeight="1" x14ac:dyDescent="0.2">
      <c r="A975" s="174"/>
      <c r="B975" s="142"/>
    </row>
    <row r="976" spans="1:2" ht="12.75" customHeight="1" x14ac:dyDescent="0.2">
      <c r="A976" s="175"/>
      <c r="B976" s="173"/>
    </row>
    <row r="977" spans="1:2" ht="12.75" customHeight="1" x14ac:dyDescent="0.2">
      <c r="A977" s="175"/>
      <c r="B977" s="173"/>
    </row>
    <row r="978" spans="1:2" ht="12.75" customHeight="1" x14ac:dyDescent="0.2"/>
    <row r="979" spans="1:2" ht="12.75" customHeight="1" x14ac:dyDescent="0.2">
      <c r="A979" s="132"/>
      <c r="B979" s="172"/>
    </row>
    <row r="980" spans="1:2" ht="12.75" customHeight="1" x14ac:dyDescent="0.2"/>
    <row r="981" spans="1:2" ht="12.75" customHeight="1" x14ac:dyDescent="0.2">
      <c r="A981" s="132"/>
      <c r="B981" s="172"/>
    </row>
    <row r="982" spans="1:2" ht="12.75" customHeight="1" x14ac:dyDescent="0.2"/>
    <row r="983" spans="1:2" ht="12.75" customHeight="1" x14ac:dyDescent="0.2">
      <c r="A983" s="174"/>
      <c r="B983" s="142"/>
    </row>
    <row r="984" spans="1:2" ht="12.75" customHeight="1" x14ac:dyDescent="0.2">
      <c r="A984" s="175"/>
      <c r="B984" s="173"/>
    </row>
    <row r="985" spans="1:2" ht="12.75" customHeight="1" x14ac:dyDescent="0.2">
      <c r="A985" s="175"/>
      <c r="B985" s="173"/>
    </row>
    <row r="986" spans="1:2" ht="12.75" customHeight="1" x14ac:dyDescent="0.2">
      <c r="A986" s="175"/>
      <c r="B986" s="173"/>
    </row>
    <row r="987" spans="1:2" ht="12.75" customHeight="1" x14ac:dyDescent="0.2">
      <c r="A987" s="175"/>
      <c r="B987" s="173"/>
    </row>
    <row r="988" spans="1:2" ht="12.75" customHeight="1" x14ac:dyDescent="0.2">
      <c r="A988" s="175"/>
      <c r="B988" s="173"/>
    </row>
    <row r="989" spans="1:2" ht="12.75" customHeight="1" x14ac:dyDescent="0.2">
      <c r="A989" s="175"/>
      <c r="B989" s="173"/>
    </row>
    <row r="990" spans="1:2" ht="12.75" customHeight="1" x14ac:dyDescent="0.2">
      <c r="A990" s="175"/>
      <c r="B990" s="173"/>
    </row>
    <row r="991" spans="1:2" ht="12.75" customHeight="1" x14ac:dyDescent="0.2">
      <c r="A991" s="175"/>
      <c r="B991" s="173"/>
    </row>
    <row r="992" spans="1:2" ht="12.75" customHeight="1" x14ac:dyDescent="0.2">
      <c r="A992" s="175"/>
      <c r="B992" s="173"/>
    </row>
    <row r="993" spans="1:2" ht="12.75" customHeight="1" x14ac:dyDescent="0.2">
      <c r="A993" s="175"/>
      <c r="B993" s="173"/>
    </row>
    <row r="994" spans="1:2" ht="12.75" customHeight="1" x14ac:dyDescent="0.2"/>
    <row r="995" spans="1:2" ht="12.75" customHeight="1" x14ac:dyDescent="0.2">
      <c r="A995" s="132"/>
      <c r="B995" s="172"/>
    </row>
    <row r="996" spans="1:2" ht="12.75" customHeight="1" x14ac:dyDescent="0.2"/>
    <row r="997" spans="1:2" ht="12.75" customHeight="1" x14ac:dyDescent="0.2">
      <c r="A997" s="132"/>
      <c r="B997" s="172"/>
    </row>
    <row r="998" spans="1:2" ht="12.75" customHeight="1" x14ac:dyDescent="0.2"/>
    <row r="999" spans="1:2" ht="12.75" customHeight="1" x14ac:dyDescent="0.2">
      <c r="A999" s="174"/>
      <c r="B999" s="142"/>
    </row>
    <row r="1000" spans="1:2" ht="12.75" customHeight="1" x14ac:dyDescent="0.2">
      <c r="A1000" s="175"/>
      <c r="B1000" s="173"/>
    </row>
    <row r="1001" spans="1:2" ht="12.75" customHeight="1" x14ac:dyDescent="0.2">
      <c r="A1001" s="175"/>
      <c r="B1001" s="173"/>
    </row>
    <row r="1002" spans="1:2" ht="12.75" customHeight="1" x14ac:dyDescent="0.2">
      <c r="A1002" s="175"/>
      <c r="B1002" s="173"/>
    </row>
    <row r="1003" spans="1:2" ht="12.75" customHeight="1" x14ac:dyDescent="0.2">
      <c r="A1003" s="175"/>
      <c r="B1003" s="173"/>
    </row>
    <row r="1004" spans="1:2" ht="12.75" customHeight="1" x14ac:dyDescent="0.2">
      <c r="A1004" s="175"/>
      <c r="B1004" s="173"/>
    </row>
    <row r="1005" spans="1:2" ht="12.75" customHeight="1" x14ac:dyDescent="0.2">
      <c r="A1005" s="175"/>
      <c r="B1005" s="173"/>
    </row>
    <row r="1006" spans="1:2" ht="12.75" customHeight="1" x14ac:dyDescent="0.2"/>
    <row r="1007" spans="1:2" ht="12.75" customHeight="1" x14ac:dyDescent="0.2">
      <c r="A1007" s="132"/>
      <c r="B1007" s="172"/>
    </row>
    <row r="1008" spans="1:2" ht="12.75" customHeight="1" x14ac:dyDescent="0.2"/>
    <row r="1009" spans="1:2" ht="12.75" customHeight="1" x14ac:dyDescent="0.2">
      <c r="A1009" s="132"/>
      <c r="B1009" s="172"/>
    </row>
    <row r="1010" spans="1:2" ht="12.75" customHeight="1" x14ac:dyDescent="0.2"/>
    <row r="1011" spans="1:2" ht="12.75" customHeight="1" x14ac:dyDescent="0.2">
      <c r="A1011" s="174"/>
      <c r="B1011" s="142"/>
    </row>
    <row r="1012" spans="1:2" ht="12.75" customHeight="1" x14ac:dyDescent="0.2">
      <c r="A1012" s="175"/>
      <c r="B1012" s="173"/>
    </row>
    <row r="1013" spans="1:2" ht="12.75" customHeight="1" x14ac:dyDescent="0.2">
      <c r="A1013" s="175"/>
      <c r="B1013" s="173"/>
    </row>
    <row r="1014" spans="1:2" ht="12.75" customHeight="1" x14ac:dyDescent="0.2">
      <c r="A1014" s="175"/>
      <c r="B1014" s="173"/>
    </row>
    <row r="1015" spans="1:2" ht="12.75" customHeight="1" x14ac:dyDescent="0.2"/>
    <row r="1016" spans="1:2" ht="12.75" customHeight="1" x14ac:dyDescent="0.2"/>
    <row r="1017" spans="1:2" ht="12.75" customHeight="1" x14ac:dyDescent="0.2">
      <c r="A1017" s="132"/>
      <c r="B1017" s="172"/>
    </row>
    <row r="1018" spans="1:2" ht="12.75" customHeight="1" x14ac:dyDescent="0.2"/>
    <row r="1019" spans="1:2" ht="12.75" customHeight="1" x14ac:dyDescent="0.2">
      <c r="A1019" s="132"/>
      <c r="B1019" s="172"/>
    </row>
    <row r="1020" spans="1:2" ht="12.75" customHeight="1" x14ac:dyDescent="0.2"/>
    <row r="1021" spans="1:2" ht="12.75" customHeight="1" x14ac:dyDescent="0.2">
      <c r="A1021" s="174"/>
      <c r="B1021" s="142"/>
    </row>
    <row r="1022" spans="1:2" ht="12.75" customHeight="1" x14ac:dyDescent="0.2">
      <c r="A1022" s="175"/>
      <c r="B1022" s="173"/>
    </row>
    <row r="1023" spans="1:2" ht="12.75" customHeight="1" x14ac:dyDescent="0.2"/>
    <row r="1024" spans="1:2" ht="12.75" customHeight="1" x14ac:dyDescent="0.2">
      <c r="A1024" s="132"/>
      <c r="B1024" s="172"/>
    </row>
    <row r="1025" spans="1:2" ht="12.75" customHeight="1" x14ac:dyDescent="0.2"/>
    <row r="1026" spans="1:2" ht="12.75" customHeight="1" x14ac:dyDescent="0.2">
      <c r="A1026" s="132"/>
      <c r="B1026" s="172"/>
    </row>
    <row r="1027" spans="1:2" ht="12.75" customHeight="1" x14ac:dyDescent="0.2"/>
    <row r="1028" spans="1:2" ht="12.75" customHeight="1" x14ac:dyDescent="0.2">
      <c r="A1028" s="174"/>
      <c r="B1028" s="142"/>
    </row>
    <row r="1029" spans="1:2" ht="12.75" customHeight="1" x14ac:dyDescent="0.2">
      <c r="A1029" s="175"/>
      <c r="B1029" s="173"/>
    </row>
    <row r="1030" spans="1:2" ht="12.75" customHeight="1" x14ac:dyDescent="0.2">
      <c r="A1030" s="175"/>
      <c r="B1030" s="173"/>
    </row>
    <row r="1031" spans="1:2" ht="12.75" customHeight="1" x14ac:dyDescent="0.2"/>
    <row r="1032" spans="1:2" ht="12.75" customHeight="1" x14ac:dyDescent="0.2">
      <c r="A1032" s="132"/>
      <c r="B1032" s="172"/>
    </row>
    <row r="1033" spans="1:2" ht="12.75" customHeight="1" x14ac:dyDescent="0.2"/>
    <row r="1034" spans="1:2" ht="12.75" customHeight="1" x14ac:dyDescent="0.2">
      <c r="A1034" s="132"/>
      <c r="B1034" s="172"/>
    </row>
    <row r="1035" spans="1:2" ht="12.75" customHeight="1" x14ac:dyDescent="0.2"/>
    <row r="1036" spans="1:2" ht="12.75" customHeight="1" x14ac:dyDescent="0.2">
      <c r="A1036" s="174"/>
      <c r="B1036" s="142"/>
    </row>
    <row r="1037" spans="1:2" ht="12.75" customHeight="1" x14ac:dyDescent="0.2">
      <c r="A1037" s="175"/>
      <c r="B1037" s="173"/>
    </row>
    <row r="1038" spans="1:2" ht="12.75" customHeight="1" x14ac:dyDescent="0.2">
      <c r="A1038" s="175"/>
      <c r="B1038" s="173"/>
    </row>
    <row r="1039" spans="1:2" ht="12.75" customHeight="1" x14ac:dyDescent="0.2">
      <c r="A1039" s="175"/>
      <c r="B1039" s="173"/>
    </row>
    <row r="1040" spans="1:2" ht="12.75" customHeight="1" x14ac:dyDescent="0.2">
      <c r="A1040" s="175"/>
      <c r="B1040" s="173"/>
    </row>
    <row r="1041" spans="1:2" ht="12.75" customHeight="1" x14ac:dyDescent="0.2">
      <c r="A1041" s="175"/>
      <c r="B1041" s="173"/>
    </row>
    <row r="1042" spans="1:2" ht="12.75" customHeight="1" x14ac:dyDescent="0.2">
      <c r="A1042" s="175"/>
      <c r="B1042" s="173"/>
    </row>
    <row r="1043" spans="1:2" ht="12.75" customHeight="1" x14ac:dyDescent="0.2">
      <c r="A1043" s="175"/>
      <c r="B1043" s="173"/>
    </row>
    <row r="1044" spans="1:2" ht="12.75" customHeight="1" x14ac:dyDescent="0.2">
      <c r="A1044" s="175"/>
      <c r="B1044" s="173"/>
    </row>
    <row r="1045" spans="1:2" ht="12.75" customHeight="1" x14ac:dyDescent="0.2">
      <c r="A1045" s="175"/>
      <c r="B1045" s="173"/>
    </row>
    <row r="1046" spans="1:2" ht="12.75" customHeight="1" x14ac:dyDescent="0.2">
      <c r="A1046" s="175"/>
      <c r="B1046" s="173"/>
    </row>
    <row r="1047" spans="1:2" ht="12.75" customHeight="1" x14ac:dyDescent="0.2">
      <c r="A1047" s="175"/>
      <c r="B1047" s="173"/>
    </row>
    <row r="1048" spans="1:2" ht="12.75" customHeight="1" x14ac:dyDescent="0.2"/>
    <row r="1049" spans="1:2" ht="12.75" customHeight="1" x14ac:dyDescent="0.2"/>
    <row r="1050" spans="1:2" ht="12.75" customHeight="1" x14ac:dyDescent="0.2">
      <c r="A1050" s="132"/>
      <c r="B1050" s="172"/>
    </row>
    <row r="1051" spans="1:2" ht="12.75" customHeight="1" x14ac:dyDescent="0.2"/>
    <row r="1052" spans="1:2" ht="12.75" customHeight="1" x14ac:dyDescent="0.2">
      <c r="A1052" s="132"/>
      <c r="B1052" s="172"/>
    </row>
  </sheetData>
  <autoFilter ref="A1:A1052" xr:uid="{00000000-0009-0000-0000-000005000000}"/>
  <mergeCells count="1">
    <mergeCell ref="A1:F1"/>
  </mergeCells>
  <phoneticPr fontId="0" type="noConversion"/>
  <printOptions horizontalCentered="1"/>
  <pageMargins left="0.19685039370078741" right="0.19685039370078741" top="0.19685039370078741" bottom="0.19685039370078741" header="0.31496062992125984" footer="0.19685039370078741"/>
  <pageSetup paperSize="9" scale="64" firstPageNumber="5" orientation="portrait" useFirstPageNumber="1" r:id="rId1"/>
  <headerFooter alignWithMargins="0">
    <oddFooter>&amp;R&amp;P</oddFooter>
  </headerFooter>
  <rowBreaks count="6" manualBreakCount="6">
    <brk id="90" max="5" man="1"/>
    <brk id="181" max="5" man="1"/>
    <brk id="276" max="10" man="1"/>
    <brk id="367" max="5" man="1"/>
    <brk id="460" max="5" man="1"/>
    <brk id="495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91F1C1FD-5FFF-4ED0-A078-30003955415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8</vt:i4>
      </vt:variant>
    </vt:vector>
  </HeadingPairs>
  <TitlesOfParts>
    <vt:vector size="13" baseType="lpstr">
      <vt:lpstr>bilanca EUR</vt:lpstr>
      <vt:lpstr>prihodi</vt:lpstr>
      <vt:lpstr>rashodi-opći dio</vt:lpstr>
      <vt:lpstr>račun financiranja</vt:lpstr>
      <vt:lpstr>posebni dio</vt:lpstr>
      <vt:lpstr>'posebni dio'!Ispis_naslova</vt:lpstr>
      <vt:lpstr>'račun financiranja'!Ispis_naslova</vt:lpstr>
      <vt:lpstr>'rashodi-opći dio'!Ispis_naslova</vt:lpstr>
      <vt:lpstr>'bilanca EUR'!Podrucje_ispisa</vt:lpstr>
      <vt:lpstr>'posebni dio'!Podrucje_ispisa</vt:lpstr>
      <vt:lpstr>prihodi!Podrucje_ispisa</vt:lpstr>
      <vt:lpstr>'račun financiranja'!Podrucje_ispisa</vt:lpstr>
      <vt:lpstr>'rashodi-opći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Snježana Kotaran Brekalo</dc:creator>
  <cp:lastModifiedBy>Božidar Strganac</cp:lastModifiedBy>
  <cp:lastPrinted>2023-09-21T12:05:03Z</cp:lastPrinted>
  <dcterms:created xsi:type="dcterms:W3CDTF">2001-11-29T15:00:47Z</dcterms:created>
  <dcterms:modified xsi:type="dcterms:W3CDTF">2023-11-02T13:03:39Z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4ed901db-e419-40de-b561-e50a4d7f5af0</vt:lpwstr>
  </property>
  <property fmtid="{D5CDD505-2E9C-101B-9397-08002B2CF9AE}" pid="3" name="bjDocumentSecurityLabel">
    <vt:lpwstr>NEKLASIFICIRANO</vt:lpwstr>
  </property>
  <property fmtid="{D5CDD505-2E9C-101B-9397-08002B2CF9AE}" pid="4" name="bjSaver">
    <vt:lpwstr>p2W8x14KuiHyYkpvwPip9IXzaci0QZT4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6" name="bjDocumentLabelXML-0">
    <vt:lpwstr>ames.com/2008/01/sie/internal/label"&gt;&lt;element uid="937e288e-3614-44b9-bb31-237331b81634" value="" /&gt;&lt;/sisl&gt;</vt:lpwstr>
  </property>
  <property fmtid="{D5CDD505-2E9C-101B-9397-08002B2CF9AE}" pid="7" name="bjClsUserRVM">
    <vt:lpwstr>[]</vt:lpwstr>
  </property>
</Properties>
</file>